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5480" windowHeight="10680" activeTab="4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'стр.1'!$A$1:$M$42</definedName>
    <definedName name="_xlnm.Print_Area" localSheetId="1">'стр.2'!$A$1:$G$40</definedName>
    <definedName name="_xlnm.Print_Area" localSheetId="2">'стр.3'!$A$1:$G$36</definedName>
    <definedName name="_xlnm.Print_Area" localSheetId="3">'стр.4'!$A$1:$G$31</definedName>
    <definedName name="_xlnm.Print_Area" localSheetId="4">'стр.5'!$A$1:$AX$27</definedName>
  </definedNames>
  <calcPr fullCalcOnLoad="1"/>
</workbook>
</file>

<file path=xl/sharedStrings.xml><?xml version="1.0" encoding="utf-8"?>
<sst xmlns="http://schemas.openxmlformats.org/spreadsheetml/2006/main" count="443" uniqueCount="319">
  <si>
    <t>КОДЫ</t>
  </si>
  <si>
    <t>Форма по ОКУД</t>
  </si>
  <si>
    <t>на 1</t>
  </si>
  <si>
    <t>г.</t>
  </si>
  <si>
    <t>Дата</t>
  </si>
  <si>
    <t>по ОКПО</t>
  </si>
  <si>
    <t>Глава по БК</t>
  </si>
  <si>
    <t>Периодичность: годовая</t>
  </si>
  <si>
    <t>Единица измерения: руб.</t>
  </si>
  <si>
    <t>по ОКЕИ</t>
  </si>
  <si>
    <t>Код</t>
  </si>
  <si>
    <t>Наименование показателя</t>
  </si>
  <si>
    <t>стро-</t>
  </si>
  <si>
    <t>Итого</t>
  </si>
  <si>
    <t>ки</t>
  </si>
  <si>
    <t>6</t>
  </si>
  <si>
    <t>7</t>
  </si>
  <si>
    <t>010</t>
  </si>
  <si>
    <t>100</t>
  </si>
  <si>
    <t>110</t>
  </si>
  <si>
    <t xml:space="preserve">   Доходы от собственности</t>
  </si>
  <si>
    <t>030</t>
  </si>
  <si>
    <t>120</t>
  </si>
  <si>
    <t>040</t>
  </si>
  <si>
    <t>130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</si>
  <si>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</si>
  <si>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</si>
  <si>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</si>
  <si>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</si>
  <si>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</si>
  <si>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</si>
  <si>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 xml:space="preserve">                  иностранных государств</t>
  </si>
  <si>
    <t>062</t>
  </si>
  <si>
    <t xml:space="preserve">                  поступления от международных финансовых организаций</t>
  </si>
  <si>
    <t>063</t>
  </si>
  <si>
    <t>153</t>
  </si>
  <si>
    <t>160</t>
  </si>
  <si>
    <t xml:space="preserve">   Доходы от операций с активами</t>
  </si>
  <si>
    <t>090</t>
  </si>
  <si>
    <t>170</t>
  </si>
  <si>
    <t xml:space="preserve">                 доходы от переоценки активов</t>
  </si>
  <si>
    <t>091</t>
  </si>
  <si>
    <t>171</t>
  </si>
  <si>
    <t xml:space="preserve">                 доходы от реализации активов</t>
  </si>
  <si>
    <t>092</t>
  </si>
  <si>
    <t>172</t>
  </si>
  <si>
    <t xml:space="preserve">                 чрезвычайные доходы от операций с активами</t>
  </si>
  <si>
    <t>093</t>
  </si>
  <si>
    <t>173</t>
  </si>
  <si>
    <t xml:space="preserve">   Прочие доходы</t>
  </si>
  <si>
    <t>180</t>
  </si>
  <si>
    <t xml:space="preserve">   Доходы будущих периодов</t>
  </si>
  <si>
    <t>200</t>
  </si>
  <si>
    <t>Оплата труда и начисления на выплаты по оплате труда</t>
  </si>
  <si>
    <t>210</t>
  </si>
  <si>
    <t xml:space="preserve">                  заработная плата</t>
  </si>
  <si>
    <t>161</t>
  </si>
  <si>
    <t>211</t>
  </si>
  <si>
    <t xml:space="preserve">                  прочие выплаты </t>
  </si>
  <si>
    <t>162</t>
  </si>
  <si>
    <t>212</t>
  </si>
  <si>
    <t xml:space="preserve">                  начисления на выплаты по оплате труда</t>
  </si>
  <si>
    <t>163</t>
  </si>
  <si>
    <t>213</t>
  </si>
  <si>
    <t xml:space="preserve">   Приобретение работ, услуг</t>
  </si>
  <si>
    <t>220</t>
  </si>
  <si>
    <t xml:space="preserve">                  услуги связи</t>
  </si>
  <si>
    <t>221</t>
  </si>
  <si>
    <t xml:space="preserve">                  транспортные услуги</t>
  </si>
  <si>
    <t>222</t>
  </si>
  <si>
    <t xml:space="preserve">                  коммунальные услуги</t>
  </si>
  <si>
    <t>223</t>
  </si>
  <si>
    <t xml:space="preserve">                  арендная плата за пользование имуществом</t>
  </si>
  <si>
    <t>174</t>
  </si>
  <si>
    <t>224</t>
  </si>
  <si>
    <t xml:space="preserve">                  работы, услуги по содержанию имущества</t>
  </si>
  <si>
    <t>175</t>
  </si>
  <si>
    <t>225</t>
  </si>
  <si>
    <t xml:space="preserve">                  прочие работы, услуги</t>
  </si>
  <si>
    <t>176</t>
  </si>
  <si>
    <t>226</t>
  </si>
  <si>
    <t>190</t>
  </si>
  <si>
    <t>230</t>
  </si>
  <si>
    <t>191</t>
  </si>
  <si>
    <t>231</t>
  </si>
  <si>
    <t>192</t>
  </si>
  <si>
    <t>232</t>
  </si>
  <si>
    <t xml:space="preserve">   Безвозмездные перечисления организациям</t>
  </si>
  <si>
    <t>240</t>
  </si>
  <si>
    <t>241</t>
  </si>
  <si>
    <t xml:space="preserve">                   безвозмездные перечисления организациям, за </t>
  </si>
  <si>
    <t xml:space="preserve">                 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</si>
  <si>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</si>
  <si>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</si>
  <si>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</si>
  <si>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 xml:space="preserve">                   перечисления наднациональным организациям и правительствам </t>
  </si>
  <si>
    <t xml:space="preserve">                   иностранных государств</t>
  </si>
  <si>
    <t>252</t>
  </si>
  <si>
    <t xml:space="preserve">                   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</si>
  <si>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</si>
  <si>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</si>
  <si>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</si>
  <si>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</si>
  <si>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261</t>
  </si>
  <si>
    <t xml:space="preserve">                 пособия по социальной помощи населению</t>
  </si>
  <si>
    <t>262</t>
  </si>
  <si>
    <t xml:space="preserve">                 пенсии, пособия, выплачиваемые организациями сектора</t>
  </si>
  <si>
    <t xml:space="preserve">                  государственного управления</t>
  </si>
  <si>
    <t>243</t>
  </si>
  <si>
    <t>263</t>
  </si>
  <si>
    <t xml:space="preserve">   Расходы по операциям с активами </t>
  </si>
  <si>
    <t>270</t>
  </si>
  <si>
    <t xml:space="preserve">                  амортизация основных средств и нематериальных активов</t>
  </si>
  <si>
    <t>271</t>
  </si>
  <si>
    <t xml:space="preserve">                  расходование материальных запасов</t>
  </si>
  <si>
    <t>272</t>
  </si>
  <si>
    <t xml:space="preserve">                  чрезвычайные расходы по операциям с активами</t>
  </si>
  <si>
    <t>273</t>
  </si>
  <si>
    <t xml:space="preserve">   Прочие расходы</t>
  </si>
  <si>
    <t>290</t>
  </si>
  <si>
    <t xml:space="preserve">   Налог на прибыль </t>
  </si>
  <si>
    <t>310</t>
  </si>
  <si>
    <t xml:space="preserve">   Чистое поступление основных средств </t>
  </si>
  <si>
    <t>320</t>
  </si>
  <si>
    <t xml:space="preserve">                   увеличение стоимости основных средств</t>
  </si>
  <si>
    <t>321</t>
  </si>
  <si>
    <t xml:space="preserve">                   уменьшение стоимости основных средств</t>
  </si>
  <si>
    <t>322</t>
  </si>
  <si>
    <t>410</t>
  </si>
  <si>
    <t xml:space="preserve">   Чистое поступление нематериальных активов</t>
  </si>
  <si>
    <t>330</t>
  </si>
  <si>
    <t xml:space="preserve">                   увеличение стоимости нематериальных активов</t>
  </si>
  <si>
    <t>331</t>
  </si>
  <si>
    <t xml:space="preserve">                   уменьшение стоимости нематериальных активов</t>
  </si>
  <si>
    <t>332</t>
  </si>
  <si>
    <t>420</t>
  </si>
  <si>
    <t>350</t>
  </si>
  <si>
    <t xml:space="preserve">                   увеличение стоимости непроизведенных активов</t>
  </si>
  <si>
    <t>351</t>
  </si>
  <si>
    <t xml:space="preserve">                   уменьшение стоимости непроизведенных активов</t>
  </si>
  <si>
    <t>352</t>
  </si>
  <si>
    <t>430</t>
  </si>
  <si>
    <t xml:space="preserve">   Чистое поступление материальных запасов</t>
  </si>
  <si>
    <t>360</t>
  </si>
  <si>
    <t xml:space="preserve">                   увеличение стоимости материальных запасов</t>
  </si>
  <si>
    <t>361</t>
  </si>
  <si>
    <t>340</t>
  </si>
  <si>
    <t xml:space="preserve">                   уменьшение стоимости материальных запасов</t>
  </si>
  <si>
    <t>362</t>
  </si>
  <si>
    <t>440</t>
  </si>
  <si>
    <t>380</t>
  </si>
  <si>
    <t>390</t>
  </si>
  <si>
    <t>411</t>
  </si>
  <si>
    <t>510</t>
  </si>
  <si>
    <t>412</t>
  </si>
  <si>
    <t>610</t>
  </si>
  <si>
    <t>421</t>
  </si>
  <si>
    <t>520</t>
  </si>
  <si>
    <t>422</t>
  </si>
  <si>
    <t>620</t>
  </si>
  <si>
    <t>Чистое поступление акций и иных форм участия в капитале</t>
  </si>
  <si>
    <t xml:space="preserve">                   увеличение стоимости акций и иных форм участия в капитале</t>
  </si>
  <si>
    <t>441</t>
  </si>
  <si>
    <t>530</t>
  </si>
  <si>
    <t xml:space="preserve">                   уменьшение стоимости акций и иных форм участия в капитале</t>
  </si>
  <si>
    <t>442</t>
  </si>
  <si>
    <t>630</t>
  </si>
  <si>
    <t>460</t>
  </si>
  <si>
    <t>461</t>
  </si>
  <si>
    <t>540</t>
  </si>
  <si>
    <t>462</t>
  </si>
  <si>
    <t>640</t>
  </si>
  <si>
    <t xml:space="preserve">Чистое поступление иных финансовых активов   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</si>
  <si>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</si>
  <si>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</si>
  <si>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</si>
  <si>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</si>
  <si>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</si>
  <si>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</si>
  <si>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</si>
  <si>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</si>
  <si>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</si>
  <si>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</si>
  <si>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521</t>
  </si>
  <si>
    <t>710</t>
  </si>
  <si>
    <t>522</t>
  </si>
  <si>
    <t>810</t>
  </si>
  <si>
    <t>531</t>
  </si>
  <si>
    <t>532</t>
  </si>
  <si>
    <t xml:space="preserve">Чистое увеличение прочей кредиторской задолженности </t>
  </si>
  <si>
    <t xml:space="preserve">                   увеличение прочей кредиторской задолженности</t>
  </si>
  <si>
    <t>541</t>
  </si>
  <si>
    <t>730</t>
  </si>
  <si>
    <t xml:space="preserve">                   уменьшение прочей кредиторской задолженности</t>
  </si>
  <si>
    <t>542</t>
  </si>
  <si>
    <t>830</t>
  </si>
  <si>
    <t>Руководитель</t>
  </si>
  <si>
    <t>(подпись)</t>
  </si>
  <si>
    <t>(расшифровка подписи)</t>
  </si>
  <si>
    <t>Главный бухгалтер</t>
  </si>
  <si>
    <t>"</t>
  </si>
  <si>
    <t xml:space="preserve">   Расходы будущих периодов</t>
  </si>
  <si>
    <t>720</t>
  </si>
  <si>
    <t>820</t>
  </si>
  <si>
    <t>ОТЧЕТ  О ФИНАНСОВЫХ РЕЗУЛЬТАТАХ ДЕЯТЕЛЬНОСТИ УЧРЕЖДЕНИЯ</t>
  </si>
  <si>
    <t>0503721</t>
  </si>
  <si>
    <t>Учреждение</t>
  </si>
  <si>
    <t>Обособленное подразделение</t>
  </si>
  <si>
    <t>Учредитель</t>
  </si>
  <si>
    <t>Код анали-тики</t>
  </si>
  <si>
    <t>Деятельность</t>
  </si>
  <si>
    <t>с целевыми</t>
  </si>
  <si>
    <t>средствами</t>
  </si>
  <si>
    <t xml:space="preserve">   Доходы от оказания платных услуг (работ)</t>
  </si>
  <si>
    <t xml:space="preserve">   Доходы от штрафов, пени, иных сумм принудительного изъятия</t>
  </si>
  <si>
    <t xml:space="preserve">                 поступления от наднациональных организаций и правительств </t>
  </si>
  <si>
    <t xml:space="preserve">                           из них:</t>
  </si>
  <si>
    <t xml:space="preserve">                           доходы от реализации нефинансовых активов</t>
  </si>
  <si>
    <t xml:space="preserve">                           доходы от реализации финансовых активов</t>
  </si>
  <si>
    <t xml:space="preserve">                 иные прочие доходы </t>
  </si>
  <si>
    <r>
      <t xml:space="preserve">Доходы </t>
    </r>
    <r>
      <rPr>
        <sz val="10"/>
        <rFont val="Times New Roman"/>
        <family val="1"/>
      </rPr>
      <t>(стр.030 + стр.040 + стр.050 + стр.060 + стр.090 + стр.100 + стр.110)</t>
    </r>
  </si>
  <si>
    <t>096</t>
  </si>
  <si>
    <t>099</t>
  </si>
  <si>
    <t>101</t>
  </si>
  <si>
    <t>102</t>
  </si>
  <si>
    <t>103</t>
  </si>
  <si>
    <t>104</t>
  </si>
  <si>
    <t>Форма 0503721 с.2</t>
  </si>
  <si>
    <t xml:space="preserve">   Обслуживание долговых обязательств</t>
  </si>
  <si>
    <t xml:space="preserve">                  обслуживание долговых обязательств перед резидентами</t>
  </si>
  <si>
    <t xml:space="preserve">                  обслуживание долговых обязательств перед нерезидентами</t>
  </si>
  <si>
    <t xml:space="preserve">                   безвозмездные перечисления государственным</t>
  </si>
  <si>
    <t xml:space="preserve">                   и муниципальным организациям</t>
  </si>
  <si>
    <t>Форма 0503721 с.3</t>
  </si>
  <si>
    <t>264</t>
  </si>
  <si>
    <t>269</t>
  </si>
  <si>
    <t>300</t>
  </si>
  <si>
    <t>301</t>
  </si>
  <si>
    <t>302</t>
  </si>
  <si>
    <t xml:space="preserve">   Чистое поступление непроизведенных активов</t>
  </si>
  <si>
    <t xml:space="preserve">   Чистое изменение затрат на изготовление готовой продукции (работ, услуг)</t>
  </si>
  <si>
    <t>370</t>
  </si>
  <si>
    <t xml:space="preserve">                   увеличение затрат</t>
  </si>
  <si>
    <t>371</t>
  </si>
  <si>
    <t>х</t>
  </si>
  <si>
    <t xml:space="preserve">                   уменьшение затрат</t>
  </si>
  <si>
    <t>372</t>
  </si>
  <si>
    <r>
      <t xml:space="preserve">   Операционный результат до налогообложения  </t>
    </r>
    <r>
      <rPr>
        <sz val="10"/>
        <rFont val="Times New Roman"/>
        <family val="1"/>
      </rPr>
      <t>(стр.010 - стр.150)</t>
    </r>
  </si>
  <si>
    <t>Форма 0503721 с.4</t>
  </si>
  <si>
    <t xml:space="preserve">   Чистое поступление средств учреждений</t>
  </si>
  <si>
    <t xml:space="preserve">                   поступление средств</t>
  </si>
  <si>
    <t xml:space="preserve">                   выбытие средств</t>
  </si>
  <si>
    <t xml:space="preserve">Чистое поступление ценных бумаг, кроме акций </t>
  </si>
  <si>
    <t xml:space="preserve">увеличение стоимости ценных бумаг, кроме акций </t>
  </si>
  <si>
    <t>уменьшение стоимости ценных бумаг, кроме акций</t>
  </si>
  <si>
    <t>Чистое предоставление займов (ссуд)</t>
  </si>
  <si>
    <t xml:space="preserve">                   увеличение задолженности по  предоставленным займам (ссудам)</t>
  </si>
  <si>
    <t xml:space="preserve">                   уменьшение задолженности по  предоставленным займам (ссудам)</t>
  </si>
  <si>
    <t xml:space="preserve">                   увеличение стоимости  иных финансовых активов</t>
  </si>
  <si>
    <t xml:space="preserve">                   уменьшение стоимости  иных финансовых активов</t>
  </si>
  <si>
    <t xml:space="preserve">Чистое увеличение дебиторской задолженности </t>
  </si>
  <si>
    <t xml:space="preserve">                   увеличение дебиторской задолженности</t>
  </si>
  <si>
    <t xml:space="preserve">                   уменьшение дебиторской задолженности</t>
  </si>
  <si>
    <r>
      <t xml:space="preserve">Операции с финансовыми активами и обязательствами </t>
    </r>
    <r>
      <rPr>
        <sz val="10"/>
        <rFont val="Times New Roman"/>
        <family val="1"/>
      </rPr>
      <t>(стр.390 - стр.510)</t>
    </r>
  </si>
  <si>
    <r>
      <t xml:space="preserve">Операции с финансовыми активами
</t>
    </r>
    <r>
      <rPr>
        <sz val="10"/>
        <rFont val="Times New Roman"/>
        <family val="1"/>
      </rPr>
      <t>(стр.410 + стр.420 + стр.440 +стр.460 + стр.470 + стр.480)</t>
    </r>
  </si>
  <si>
    <t>1</t>
  </si>
  <si>
    <t>2</t>
  </si>
  <si>
    <t>3</t>
  </si>
  <si>
    <t>4</t>
  </si>
  <si>
    <t>5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</si>
  <si>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</si>
  <si>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</si>
  <si>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</si>
  <si>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</si>
  <si>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</si>
  <si>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</si>
  <si>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20</t>
  </si>
  <si>
    <t>Форма 0503721 с.5</t>
  </si>
  <si>
    <t>Код стро-ки</t>
  </si>
  <si>
    <t>Код 
анали-тики</t>
  </si>
  <si>
    <t>Деятельность 
с  целевыми
 средствами</t>
  </si>
  <si>
    <t>Чистое увеличение задолженности по привлечениям перед резидентами</t>
  </si>
  <si>
    <t xml:space="preserve">                   увеличение задолженности по привлечениям перед резидентами</t>
  </si>
  <si>
    <t xml:space="preserve">                   уменьшение задолженности по привлечениям перед резидентами</t>
  </si>
  <si>
    <t>Чистое увеличение задолженности по привлечениям перед нерезидентами</t>
  </si>
  <si>
    <t xml:space="preserve">                   уменьшение задолженности по привлечениям перед нерезидентами</t>
  </si>
  <si>
    <r>
      <t xml:space="preserve">Операции с обязательствами </t>
    </r>
    <r>
      <rPr>
        <sz val="10"/>
        <rFont val="Times New Roman"/>
        <family val="1"/>
      </rPr>
      <t>(стр.520 + стр.530 + стр.540)</t>
    </r>
  </si>
  <si>
    <t xml:space="preserve">                   увеличение задолженности по привлечениям перед нерезидентами</t>
  </si>
  <si>
    <r>
      <t xml:space="preserve">Расходы </t>
    </r>
    <r>
      <rPr>
        <sz val="10"/>
        <rFont val="Times New Roman"/>
        <family val="1"/>
      </rPr>
      <t xml:space="preserve"> (стр.160 + стр.170 + стр.190 + стр.210 + стр.230 + стр.240 +  стр.250 + стр.260 + стр.290)</t>
    </r>
  </si>
  <si>
    <t>Утверждена приказом Минфина России от 25.03.2011 N 33н
(в редакции приказов Минфина России от 26.10.2012 N 139н и от 29.12.2014 N 172н)</t>
  </si>
  <si>
    <t>по ОКТМО</t>
  </si>
  <si>
    <t>ИНН</t>
  </si>
  <si>
    <t>Наименование органа, 
осуществляющего полномочия учредителя</t>
  </si>
  <si>
    <r>
      <t xml:space="preserve">Чистый операционный результат </t>
    </r>
    <r>
      <rPr>
        <sz val="10"/>
        <rFont val="Times New Roman"/>
        <family val="1"/>
      </rPr>
      <t>(стр.301 - стр.302 + стр.303); (стр.310 + стр.380)</t>
    </r>
  </si>
  <si>
    <t>303</t>
  </si>
  <si>
    <t xml:space="preserve">   Резервы предстоящих расходов</t>
  </si>
  <si>
    <r>
      <t xml:space="preserve">Операции с нефинансовыми активами </t>
    </r>
    <r>
      <rPr>
        <sz val="10"/>
        <rFont val="Times New Roman"/>
        <family val="1"/>
      </rPr>
      <t>(стр.320 + стр.330 + стр.350 + стр.360 + стр.370)</t>
    </r>
  </si>
  <si>
    <t xml:space="preserve">Деятельность </t>
  </si>
  <si>
    <t>по государствен-</t>
  </si>
  <si>
    <t>ному заданию</t>
  </si>
  <si>
    <t>Деятельность 
по государствен-
ному заданию</t>
  </si>
  <si>
    <t>Приносящая 
доход 
деятельность</t>
  </si>
  <si>
    <t xml:space="preserve">Приносящая </t>
  </si>
  <si>
    <t xml:space="preserve">доход </t>
  </si>
  <si>
    <t>деятельность</t>
  </si>
  <si>
    <t xml:space="preserve">                 субсидии</t>
  </si>
  <si>
    <t xml:space="preserve">                 субсидии на осуществление капитальных вложений</t>
  </si>
  <si>
    <t xml:space="preserve">                 иные трансферты</t>
  </si>
  <si>
    <t>января</t>
  </si>
  <si>
    <t>151</t>
  </si>
  <si>
    <t>Отдел образования администрации Колпнянского района Орловской области</t>
  </si>
  <si>
    <t>02112921</t>
  </si>
  <si>
    <t>5711002639</t>
  </si>
  <si>
    <t>032</t>
  </si>
  <si>
    <t>18</t>
  </si>
  <si>
    <t>17.01.2018</t>
  </si>
  <si>
    <t>МБОУ "Колпнянская СОШ №2"</t>
  </si>
  <si>
    <t>Могуленко О.А.</t>
  </si>
  <si>
    <t>Авилова М.В.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</si>
</sst>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2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Continuous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2" fontId="6" fillId="0" borderId="1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38" xfId="0" applyFont="1" applyBorder="1" applyAlignment="1">
      <alignment horizontal="left" wrapText="1"/>
    </xf>
    <xf numFmtId="0" fontId="6" fillId="0" borderId="39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23" xfId="0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8" fillId="0" borderId="32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40" xfId="0" applyFont="1" applyBorder="1" applyAlignment="1">
      <alignment horizontal="left" wrapText="1"/>
    </xf>
    <xf numFmtId="0" fontId="6" fillId="0" borderId="40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left" wrapText="1" indent="5"/>
    </xf>
    <xf numFmtId="0" fontId="7" fillId="0" borderId="40" xfId="0" applyFont="1" applyBorder="1" applyAlignment="1">
      <alignment horizontal="left" wrapText="1"/>
    </xf>
    <xf numFmtId="0" fontId="8" fillId="0" borderId="40" xfId="0" applyFont="1" applyBorder="1" applyAlignment="1">
      <alignment horizontal="left" wrapText="1" indent="1"/>
    </xf>
    <xf numFmtId="0" fontId="7" fillId="0" borderId="40" xfId="0" applyFont="1" applyBorder="1" applyAlignment="1">
      <alignment horizontal="left"/>
    </xf>
    <xf numFmtId="0" fontId="6" fillId="0" borderId="4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2" fontId="6" fillId="0" borderId="44" xfId="0" applyNumberFormat="1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center" vertical="top"/>
    </xf>
    <xf numFmtId="49" fontId="6" fillId="0" borderId="46" xfId="0" applyNumberFormat="1" applyFont="1" applyBorder="1" applyAlignment="1">
      <alignment horizontal="center" shrinkToFit="1"/>
    </xf>
    <xf numFmtId="49" fontId="6" fillId="0" borderId="47" xfId="0" applyNumberFormat="1" applyFont="1" applyBorder="1" applyAlignment="1">
      <alignment horizontal="center" shrinkToFit="1"/>
    </xf>
    <xf numFmtId="49" fontId="6" fillId="0" borderId="48" xfId="0" applyNumberFormat="1" applyFont="1" applyBorder="1" applyAlignment="1">
      <alignment horizontal="center" shrinkToFit="1"/>
    </xf>
    <xf numFmtId="49" fontId="6" fillId="0" borderId="49" xfId="0" applyNumberFormat="1" applyFont="1" applyBorder="1" applyAlignment="1">
      <alignment horizontal="center" shrinkToFit="1"/>
    </xf>
    <xf numFmtId="49" fontId="5" fillId="0" borderId="0" xfId="0" applyNumberFormat="1" applyFont="1" applyAlignment="1">
      <alignment horizontal="centerContinuous" shrinkToFit="1"/>
    </xf>
    <xf numFmtId="49" fontId="6" fillId="0" borderId="48" xfId="0" applyNumberFormat="1" applyFont="1" applyFill="1" applyBorder="1" applyAlignment="1">
      <alignment horizontal="center" shrinkToFit="1"/>
    </xf>
    <xf numFmtId="2" fontId="3" fillId="0" borderId="33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 vertical="top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49" fontId="6" fillId="0" borderId="11" xfId="0" applyNumberFormat="1" applyFont="1" applyFill="1" applyBorder="1" applyAlignment="1">
      <alignment horizontal="left" shrinkToFit="1"/>
    </xf>
    <xf numFmtId="49" fontId="6" fillId="0" borderId="50" xfId="0" applyNumberFormat="1" applyFont="1" applyBorder="1" applyAlignment="1">
      <alignment horizontal="center" shrinkToFit="1"/>
    </xf>
    <xf numFmtId="49" fontId="3" fillId="0" borderId="0" xfId="0" applyNumberFormat="1" applyFont="1" applyAlignment="1">
      <alignment horizontal="left"/>
    </xf>
    <xf numFmtId="49" fontId="6" fillId="0" borderId="51" xfId="0" applyNumberFormat="1" applyFont="1" applyBorder="1" applyAlignment="1">
      <alignment horizontal="left" shrinkToFit="1"/>
    </xf>
    <xf numFmtId="49" fontId="6" fillId="0" borderId="11" xfId="0" applyNumberFormat="1" applyFont="1" applyBorder="1" applyAlignment="1">
      <alignment horizontal="left" shrinkToFit="1"/>
    </xf>
    <xf numFmtId="49" fontId="6" fillId="0" borderId="51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2" fontId="6" fillId="0" borderId="54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49" fontId="6" fillId="0" borderId="25" xfId="0" applyNumberFormat="1" applyFont="1" applyBorder="1" applyAlignment="1">
      <alignment horizontal="left"/>
    </xf>
    <xf numFmtId="0" fontId="6" fillId="0" borderId="3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8" fillId="0" borderId="57" xfId="0" applyFont="1" applyBorder="1" applyAlignment="1">
      <alignment horizontal="left" wrapText="1"/>
    </xf>
    <xf numFmtId="2" fontId="6" fillId="0" borderId="33" xfId="0" applyNumberFormat="1" applyFont="1" applyBorder="1" applyAlignment="1">
      <alignment horizontal="center"/>
    </xf>
    <xf numFmtId="0" fontId="6" fillId="0" borderId="32" xfId="0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6" fillId="0" borderId="58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2" fontId="6" fillId="0" borderId="35" xfId="0" applyNumberFormat="1" applyFont="1" applyBorder="1" applyAlignment="1">
      <alignment horizontal="center"/>
    </xf>
    <xf numFmtId="2" fontId="6" fillId="0" borderId="50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6" fillId="0" borderId="57" xfId="0" applyFont="1" applyBorder="1" applyAlignment="1">
      <alignment horizontal="left" wrapText="1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6" fillId="0" borderId="59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1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2" fontId="6" fillId="0" borderId="5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 vertical="center" wrapText="1"/>
    </xf>
    <xf numFmtId="49" fontId="6" fillId="0" borderId="11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57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right"/>
    </xf>
    <xf numFmtId="2" fontId="6" fillId="0" borderId="13" xfId="0" applyNumberFormat="1" applyFont="1" applyFill="1" applyBorder="1" applyAlignment="1">
      <alignment horizontal="center"/>
    </xf>
    <xf numFmtId="2" fontId="6" fillId="0" borderId="51" xfId="0" applyNumberFormat="1" applyFont="1" applyFill="1" applyBorder="1" applyAlignment="1">
      <alignment horizontal="center"/>
    </xf>
    <xf numFmtId="2" fontId="6" fillId="0" borderId="62" xfId="0" applyNumberFormat="1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4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33" xfId="0" applyNumberFormat="1" applyFont="1" applyFill="1" applyBorder="1" applyAlignment="1">
      <alignment horizontal="center"/>
    </xf>
    <xf numFmtId="2" fontId="6" fillId="0" borderId="34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/>
    </xf>
    <xf numFmtId="49" fontId="10" fillId="0" borderId="51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49" fontId="6" fillId="0" borderId="19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6" fillId="0" borderId="58" xfId="0" applyFont="1" applyBorder="1" applyAlignment="1">
      <alignment/>
    </xf>
    <xf numFmtId="49" fontId="6" fillId="0" borderId="6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6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5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2" fontId="6" fillId="0" borderId="55" xfId="0" applyNumberFormat="1" applyFont="1" applyFill="1" applyBorder="1" applyAlignment="1">
      <alignment horizontal="center"/>
    </xf>
    <xf numFmtId="2" fontId="6" fillId="0" borderId="5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PageLayoutView="0" workbookViewId="0" topLeftCell="A1">
      <selection activeCell="E13" sqref="E13"/>
    </sheetView>
  </sheetViews>
  <sheetFormatPr defaultColWidth="9.00390625" defaultRowHeight="12.75"/>
  <cols>
    <col min="1" max="1" width="28.125" style="1" customWidth="1"/>
    <col min="2" max="2" width="17.25390625" style="1" customWidth="1"/>
    <col min="3" max="3" width="14.875" style="1" customWidth="1"/>
    <col min="4" max="4" width="4.625" style="1" customWidth="1"/>
    <col min="5" max="5" width="6.75390625" style="1" customWidth="1"/>
    <col min="6" max="6" width="6.00390625" style="1" customWidth="1"/>
    <col min="7" max="7" width="3.375" style="1" customWidth="1"/>
    <col min="8" max="8" width="3.625" style="1" customWidth="1"/>
    <col min="9" max="9" width="4.125" style="1" customWidth="1"/>
    <col min="10" max="10" width="15.875" style="1" customWidth="1"/>
    <col min="11" max="11" width="14.75390625" style="2" customWidth="1"/>
    <col min="12" max="12" width="1.25" style="2" customWidth="1"/>
    <col min="13" max="13" width="14.75390625" style="2" customWidth="1"/>
    <col min="14" max="15" width="1.25" style="2" customWidth="1"/>
    <col min="16" max="16384" width="9.125" style="2" customWidth="1"/>
  </cols>
  <sheetData>
    <row r="1" spans="1:13" ht="17.25" customHeight="1">
      <c r="A1" s="163" t="s">
        <v>289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6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2:13" ht="16.5" thickBot="1">
      <c r="B3" s="102" t="s">
        <v>204</v>
      </c>
      <c r="C3" s="102"/>
      <c r="D3" s="102"/>
      <c r="E3" s="102"/>
      <c r="F3" s="102"/>
      <c r="G3" s="102"/>
      <c r="H3" s="102"/>
      <c r="I3" s="102"/>
      <c r="J3" s="102"/>
      <c r="K3" s="102"/>
      <c r="L3" s="3"/>
      <c r="M3" s="4" t="s">
        <v>0</v>
      </c>
    </row>
    <row r="4" spans="1:13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7" t="s">
        <v>1</v>
      </c>
      <c r="L4" s="8"/>
      <c r="M4" s="87" t="s">
        <v>205</v>
      </c>
    </row>
    <row r="5" spans="1:13" ht="12.75" customHeight="1">
      <c r="A5" s="5"/>
      <c r="B5" s="5"/>
      <c r="C5" s="7" t="s">
        <v>2</v>
      </c>
      <c r="D5" s="97" t="s">
        <v>308</v>
      </c>
      <c r="E5" s="97"/>
      <c r="F5" s="97"/>
      <c r="G5" s="7">
        <v>20</v>
      </c>
      <c r="H5" s="12" t="s">
        <v>314</v>
      </c>
      <c r="I5" s="8" t="s">
        <v>3</v>
      </c>
      <c r="J5" s="8"/>
      <c r="K5" s="7" t="s">
        <v>4</v>
      </c>
      <c r="L5" s="8"/>
      <c r="M5" s="88" t="s">
        <v>315</v>
      </c>
    </row>
    <row r="6" spans="1:13" ht="12.75" customHeight="1">
      <c r="A6" s="5" t="s">
        <v>206</v>
      </c>
      <c r="B6" s="100" t="s">
        <v>316</v>
      </c>
      <c r="C6" s="100"/>
      <c r="D6" s="100"/>
      <c r="E6" s="100"/>
      <c r="F6" s="100"/>
      <c r="G6" s="100"/>
      <c r="H6" s="100"/>
      <c r="I6" s="100"/>
      <c r="J6" s="100"/>
      <c r="K6" s="7" t="s">
        <v>5</v>
      </c>
      <c r="L6" s="7"/>
      <c r="M6" s="92" t="s">
        <v>311</v>
      </c>
    </row>
    <row r="7" spans="1:13" ht="12.75" customHeight="1">
      <c r="A7" s="5" t="s">
        <v>207</v>
      </c>
      <c r="B7" s="101"/>
      <c r="C7" s="101"/>
      <c r="D7" s="101"/>
      <c r="E7" s="101"/>
      <c r="F7" s="101"/>
      <c r="G7" s="101"/>
      <c r="H7" s="101"/>
      <c r="I7" s="101"/>
      <c r="J7" s="101"/>
      <c r="K7" s="7" t="s">
        <v>291</v>
      </c>
      <c r="L7" s="7"/>
      <c r="M7" s="89" t="s">
        <v>312</v>
      </c>
    </row>
    <row r="8" spans="1:13" ht="12.75" customHeight="1">
      <c r="A8" s="5" t="s">
        <v>208</v>
      </c>
      <c r="B8" s="100" t="s">
        <v>310</v>
      </c>
      <c r="C8" s="100"/>
      <c r="D8" s="100"/>
      <c r="E8" s="100"/>
      <c r="F8" s="100"/>
      <c r="G8" s="100"/>
      <c r="H8" s="100"/>
      <c r="I8" s="100"/>
      <c r="J8" s="100"/>
      <c r="K8" s="7" t="s">
        <v>290</v>
      </c>
      <c r="L8" s="7"/>
      <c r="M8" s="88"/>
    </row>
    <row r="9" spans="1:13" ht="12.75" customHeight="1">
      <c r="A9" s="98" t="s">
        <v>292</v>
      </c>
      <c r="B9" s="103"/>
      <c r="C9" s="103"/>
      <c r="D9" s="103"/>
      <c r="E9" s="103"/>
      <c r="F9" s="103"/>
      <c r="G9" s="103"/>
      <c r="H9" s="103"/>
      <c r="I9" s="103"/>
      <c r="J9" s="103"/>
      <c r="K9" s="7" t="s">
        <v>5</v>
      </c>
      <c r="L9" s="7"/>
      <c r="M9" s="88"/>
    </row>
    <row r="10" spans="1:13" ht="12.75" customHeight="1">
      <c r="A10" s="98"/>
      <c r="B10" s="104"/>
      <c r="C10" s="104"/>
      <c r="D10" s="104"/>
      <c r="E10" s="104"/>
      <c r="F10" s="104"/>
      <c r="G10" s="104"/>
      <c r="H10" s="104"/>
      <c r="I10" s="104"/>
      <c r="J10" s="104"/>
      <c r="K10" s="7" t="s">
        <v>291</v>
      </c>
      <c r="L10" s="7"/>
      <c r="M10" s="88"/>
    </row>
    <row r="11" spans="1:13" ht="12.75" customHeight="1">
      <c r="A11" s="99"/>
      <c r="B11" s="101"/>
      <c r="C11" s="101"/>
      <c r="D11" s="101"/>
      <c r="E11" s="101"/>
      <c r="F11" s="101"/>
      <c r="G11" s="101"/>
      <c r="H11" s="101"/>
      <c r="I11" s="101"/>
      <c r="J11" s="101"/>
      <c r="K11" s="7" t="s">
        <v>6</v>
      </c>
      <c r="L11" s="7"/>
      <c r="M11" s="88" t="s">
        <v>313</v>
      </c>
    </row>
    <row r="12" spans="1:13" ht="12.75" customHeight="1">
      <c r="A12" s="5" t="s">
        <v>7</v>
      </c>
      <c r="B12" s="5"/>
      <c r="C12" s="5"/>
      <c r="D12" s="11"/>
      <c r="E12" s="11"/>
      <c r="F12" s="11"/>
      <c r="G12" s="11"/>
      <c r="H12" s="11"/>
      <c r="I12" s="11"/>
      <c r="J12" s="11"/>
      <c r="K12" s="7"/>
      <c r="L12" s="7"/>
      <c r="M12" s="88"/>
    </row>
    <row r="13" spans="1:13" ht="12.75" customHeight="1" thickBot="1">
      <c r="A13" s="5" t="s">
        <v>8</v>
      </c>
      <c r="B13" s="5"/>
      <c r="C13" s="5"/>
      <c r="D13" s="11"/>
      <c r="E13" s="11"/>
      <c r="F13" s="11"/>
      <c r="G13" s="11"/>
      <c r="H13" s="11"/>
      <c r="I13" s="11"/>
      <c r="J13" s="11"/>
      <c r="K13" s="7" t="s">
        <v>9</v>
      </c>
      <c r="L13" s="8"/>
      <c r="M13" s="90">
        <v>383</v>
      </c>
    </row>
    <row r="14" spans="1:13" ht="7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91"/>
    </row>
    <row r="15" spans="1:13" s="3" customFormat="1" ht="12" customHeight="1">
      <c r="A15" s="105"/>
      <c r="B15" s="105"/>
      <c r="C15" s="106"/>
      <c r="D15" s="13" t="s">
        <v>10</v>
      </c>
      <c r="E15" s="136" t="s">
        <v>209</v>
      </c>
      <c r="F15" s="107" t="s">
        <v>210</v>
      </c>
      <c r="G15" s="108"/>
      <c r="H15" s="108"/>
      <c r="I15" s="109"/>
      <c r="J15" s="39" t="s">
        <v>297</v>
      </c>
      <c r="K15" s="110" t="s">
        <v>302</v>
      </c>
      <c r="L15" s="111"/>
      <c r="M15" s="15"/>
    </row>
    <row r="16" spans="1:13" s="3" customFormat="1" ht="12" customHeight="1">
      <c r="A16" s="112" t="s">
        <v>11</v>
      </c>
      <c r="B16" s="112"/>
      <c r="C16" s="113"/>
      <c r="D16" s="18" t="s">
        <v>12</v>
      </c>
      <c r="E16" s="137"/>
      <c r="F16" s="114" t="s">
        <v>211</v>
      </c>
      <c r="G16" s="115"/>
      <c r="H16" s="115"/>
      <c r="I16" s="116"/>
      <c r="J16" s="40" t="s">
        <v>298</v>
      </c>
      <c r="K16" s="117" t="s">
        <v>303</v>
      </c>
      <c r="L16" s="118"/>
      <c r="M16" s="20" t="s">
        <v>13</v>
      </c>
    </row>
    <row r="17" spans="1:13" s="3" customFormat="1" ht="12" customHeight="1">
      <c r="A17" s="124"/>
      <c r="B17" s="124"/>
      <c r="C17" s="125"/>
      <c r="D17" s="18" t="s">
        <v>14</v>
      </c>
      <c r="E17" s="138"/>
      <c r="F17" s="126" t="s">
        <v>212</v>
      </c>
      <c r="G17" s="127"/>
      <c r="H17" s="127"/>
      <c r="I17" s="128"/>
      <c r="J17" s="40" t="s">
        <v>299</v>
      </c>
      <c r="K17" s="129" t="s">
        <v>304</v>
      </c>
      <c r="L17" s="130"/>
      <c r="M17" s="20"/>
    </row>
    <row r="18" spans="1:13" s="3" customFormat="1" ht="13.5" customHeight="1" thickBot="1">
      <c r="A18" s="131">
        <v>1</v>
      </c>
      <c r="B18" s="131"/>
      <c r="C18" s="132"/>
      <c r="D18" s="14">
        <v>2</v>
      </c>
      <c r="E18" s="14">
        <v>3</v>
      </c>
      <c r="F18" s="133">
        <v>4</v>
      </c>
      <c r="G18" s="134"/>
      <c r="H18" s="134"/>
      <c r="I18" s="135"/>
      <c r="J18" s="16">
        <v>5</v>
      </c>
      <c r="K18" s="133" t="s">
        <v>15</v>
      </c>
      <c r="L18" s="135"/>
      <c r="M18" s="21" t="s">
        <v>16</v>
      </c>
    </row>
    <row r="19" spans="1:13" s="3" customFormat="1" ht="14.25" customHeight="1">
      <c r="A19" s="119" t="s">
        <v>220</v>
      </c>
      <c r="B19" s="119"/>
      <c r="C19" s="120"/>
      <c r="D19" s="22" t="s">
        <v>17</v>
      </c>
      <c r="E19" s="23" t="s">
        <v>18</v>
      </c>
      <c r="F19" s="121">
        <f>F20+F21+F22+F23+F28+F36+F42</f>
        <v>0</v>
      </c>
      <c r="G19" s="122"/>
      <c r="H19" s="122"/>
      <c r="I19" s="123"/>
      <c r="J19" s="24">
        <f>J20+J21+J22+J23+J28+J36+J42</f>
        <v>10612326.9</v>
      </c>
      <c r="K19" s="121">
        <f>K20+K21+K22+K23+K28+K36+K42</f>
        <v>115934.5</v>
      </c>
      <c r="L19" s="123"/>
      <c r="M19" s="25">
        <f>SUM(F19:L19)</f>
        <v>10728261.4</v>
      </c>
    </row>
    <row r="20" spans="1:13" s="3" customFormat="1" ht="13.5" customHeight="1">
      <c r="A20" s="139" t="s">
        <v>20</v>
      </c>
      <c r="B20" s="139"/>
      <c r="C20" s="139"/>
      <c r="D20" s="26" t="s">
        <v>21</v>
      </c>
      <c r="E20" s="44" t="s">
        <v>22</v>
      </c>
      <c r="F20" s="140"/>
      <c r="G20" s="140"/>
      <c r="H20" s="140"/>
      <c r="I20" s="140"/>
      <c r="J20" s="46"/>
      <c r="K20" s="140"/>
      <c r="L20" s="140"/>
      <c r="M20" s="45">
        <f>SUM(F20:L20)</f>
        <v>0</v>
      </c>
    </row>
    <row r="21" spans="1:13" s="3" customFormat="1" ht="13.5" customHeight="1">
      <c r="A21" s="139" t="s">
        <v>213</v>
      </c>
      <c r="B21" s="139"/>
      <c r="C21" s="139"/>
      <c r="D21" s="26" t="s">
        <v>23</v>
      </c>
      <c r="E21" s="44" t="s">
        <v>24</v>
      </c>
      <c r="F21" s="140"/>
      <c r="G21" s="140"/>
      <c r="H21" s="140"/>
      <c r="I21" s="140"/>
      <c r="J21" s="46"/>
      <c r="K21" s="140"/>
      <c r="L21" s="140"/>
      <c r="M21" s="45">
        <f aca="true" t="shared" si="0" ref="M21:M42">SUM(F21:L21)</f>
        <v>0</v>
      </c>
    </row>
    <row r="22" spans="1:13" s="3" customFormat="1" ht="13.5" customHeight="1">
      <c r="A22" s="139" t="s">
        <v>214</v>
      </c>
      <c r="B22" s="139"/>
      <c r="C22" s="139"/>
      <c r="D22" s="26" t="s">
        <v>25</v>
      </c>
      <c r="E22" s="44" t="s">
        <v>26</v>
      </c>
      <c r="F22" s="140"/>
      <c r="G22" s="140"/>
      <c r="H22" s="140"/>
      <c r="I22" s="140"/>
      <c r="J22" s="46"/>
      <c r="K22" s="140"/>
      <c r="L22" s="140"/>
      <c r="M22" s="45">
        <f t="shared" si="0"/>
        <v>0</v>
      </c>
    </row>
    <row r="23" spans="1:13" s="3" customFormat="1" ht="13.5" customHeight="1">
      <c r="A23" s="139" t="s">
        <v>27</v>
      </c>
      <c r="B23" s="139"/>
      <c r="C23" s="139"/>
      <c r="D23" s="26" t="s">
        <v>28</v>
      </c>
      <c r="E23" s="44" t="s">
        <v>29</v>
      </c>
      <c r="F23" s="140">
        <f>F24+F27</f>
        <v>0</v>
      </c>
      <c r="G23" s="140"/>
      <c r="H23" s="140"/>
      <c r="I23" s="140"/>
      <c r="J23" s="46">
        <f>J24+J27</f>
        <v>0</v>
      </c>
      <c r="K23" s="140">
        <f>K24+K27</f>
        <v>0</v>
      </c>
      <c r="L23" s="140"/>
      <c r="M23" s="45">
        <f t="shared" si="0"/>
        <v>0</v>
      </c>
    </row>
    <row r="24" spans="1:13" s="3" customFormat="1" ht="13.5" customHeight="1">
      <c r="A24" s="144" t="s">
        <v>30</v>
      </c>
      <c r="B24" s="144"/>
      <c r="C24" s="144"/>
      <c r="D24" s="142" t="s">
        <v>32</v>
      </c>
      <c r="E24" s="143" t="s">
        <v>309</v>
      </c>
      <c r="F24" s="140"/>
      <c r="G24" s="140"/>
      <c r="H24" s="140"/>
      <c r="I24" s="140"/>
      <c r="J24" s="140"/>
      <c r="K24" s="140"/>
      <c r="L24" s="140"/>
      <c r="M24" s="156">
        <f>SUM(F24:L26)</f>
        <v>0</v>
      </c>
    </row>
    <row r="25" spans="1:13" s="3" customFormat="1" ht="10.5" customHeight="1">
      <c r="A25" s="145" t="s">
        <v>215</v>
      </c>
      <c r="B25" s="145"/>
      <c r="C25" s="145"/>
      <c r="D25" s="142"/>
      <c r="E25" s="143"/>
      <c r="F25" s="140"/>
      <c r="G25" s="140"/>
      <c r="H25" s="140"/>
      <c r="I25" s="140"/>
      <c r="J25" s="140"/>
      <c r="K25" s="140"/>
      <c r="L25" s="140"/>
      <c r="M25" s="157"/>
    </row>
    <row r="26" spans="1:13" s="3" customFormat="1" ht="13.5" customHeight="1">
      <c r="A26" s="141" t="s">
        <v>31</v>
      </c>
      <c r="B26" s="141"/>
      <c r="C26" s="141"/>
      <c r="D26" s="142"/>
      <c r="E26" s="143"/>
      <c r="F26" s="140"/>
      <c r="G26" s="140"/>
      <c r="H26" s="140"/>
      <c r="I26" s="140"/>
      <c r="J26" s="140"/>
      <c r="K26" s="140"/>
      <c r="L26" s="140"/>
      <c r="M26" s="158"/>
    </row>
    <row r="27" spans="1:13" s="3" customFormat="1" ht="13.5" customHeight="1">
      <c r="A27" s="149" t="s">
        <v>33</v>
      </c>
      <c r="B27" s="149"/>
      <c r="C27" s="149"/>
      <c r="D27" s="26" t="s">
        <v>34</v>
      </c>
      <c r="E27" s="44" t="s">
        <v>35</v>
      </c>
      <c r="F27" s="140"/>
      <c r="G27" s="140"/>
      <c r="H27" s="140"/>
      <c r="I27" s="140"/>
      <c r="J27" s="46"/>
      <c r="K27" s="140"/>
      <c r="L27" s="140"/>
      <c r="M27" s="45">
        <f t="shared" si="0"/>
        <v>0</v>
      </c>
    </row>
    <row r="28" spans="1:13" s="3" customFormat="1" ht="13.5" customHeight="1">
      <c r="A28" s="139" t="s">
        <v>37</v>
      </c>
      <c r="B28" s="139"/>
      <c r="C28" s="139"/>
      <c r="D28" s="26" t="s">
        <v>38</v>
      </c>
      <c r="E28" s="44" t="s">
        <v>39</v>
      </c>
      <c r="F28" s="146">
        <f>F29+F31+F35</f>
        <v>0</v>
      </c>
      <c r="G28" s="147"/>
      <c r="H28" s="147"/>
      <c r="I28" s="148"/>
      <c r="J28" s="46">
        <f>J29+J31+J35</f>
        <v>0</v>
      </c>
      <c r="K28" s="140"/>
      <c r="L28" s="140"/>
      <c r="M28" s="45">
        <f t="shared" si="0"/>
        <v>0</v>
      </c>
    </row>
    <row r="29" spans="1:13" s="3" customFormat="1" ht="13.5" customHeight="1">
      <c r="A29" s="144" t="s">
        <v>30</v>
      </c>
      <c r="B29" s="144"/>
      <c r="C29" s="144"/>
      <c r="D29" s="142" t="s">
        <v>41</v>
      </c>
      <c r="E29" s="143" t="s">
        <v>42</v>
      </c>
      <c r="F29" s="150"/>
      <c r="G29" s="161"/>
      <c r="H29" s="161"/>
      <c r="I29" s="151"/>
      <c r="J29" s="154"/>
      <c r="K29" s="150"/>
      <c r="L29" s="151"/>
      <c r="M29" s="156">
        <f>SUM(F29:L30)</f>
        <v>0</v>
      </c>
    </row>
    <row r="30" spans="1:13" s="3" customFormat="1" ht="13.5" customHeight="1">
      <c r="A30" s="141" t="s">
        <v>40</v>
      </c>
      <c r="B30" s="141"/>
      <c r="C30" s="141"/>
      <c r="D30" s="142"/>
      <c r="E30" s="143"/>
      <c r="F30" s="152"/>
      <c r="G30" s="162"/>
      <c r="H30" s="162"/>
      <c r="I30" s="153"/>
      <c r="J30" s="155"/>
      <c r="K30" s="152"/>
      <c r="L30" s="153"/>
      <c r="M30" s="158"/>
    </row>
    <row r="31" spans="1:13" s="3" customFormat="1" ht="13.5" customHeight="1">
      <c r="A31" s="149" t="s">
        <v>43</v>
      </c>
      <c r="B31" s="149"/>
      <c r="C31" s="149"/>
      <c r="D31" s="26" t="s">
        <v>44</v>
      </c>
      <c r="E31" s="44" t="s">
        <v>45</v>
      </c>
      <c r="F31" s="140"/>
      <c r="G31" s="140"/>
      <c r="H31" s="140"/>
      <c r="I31" s="140"/>
      <c r="J31" s="46"/>
      <c r="K31" s="140"/>
      <c r="L31" s="140"/>
      <c r="M31" s="45">
        <f t="shared" si="0"/>
        <v>0</v>
      </c>
    </row>
    <row r="32" spans="1:13" s="3" customFormat="1" ht="13.5" customHeight="1">
      <c r="A32" s="144" t="s">
        <v>216</v>
      </c>
      <c r="B32" s="144"/>
      <c r="C32" s="144"/>
      <c r="D32" s="159" t="s">
        <v>47</v>
      </c>
      <c r="E32" s="143" t="s">
        <v>45</v>
      </c>
      <c r="F32" s="150"/>
      <c r="G32" s="161"/>
      <c r="H32" s="161"/>
      <c r="I32" s="151"/>
      <c r="J32" s="154"/>
      <c r="K32" s="150"/>
      <c r="L32" s="151"/>
      <c r="M32" s="156">
        <f>SUM(F32:L33)</f>
        <v>0</v>
      </c>
    </row>
    <row r="33" spans="1:13" s="3" customFormat="1" ht="13.5" customHeight="1">
      <c r="A33" s="141" t="s">
        <v>217</v>
      </c>
      <c r="B33" s="141"/>
      <c r="C33" s="141"/>
      <c r="D33" s="160"/>
      <c r="E33" s="143"/>
      <c r="F33" s="152"/>
      <c r="G33" s="162"/>
      <c r="H33" s="162"/>
      <c r="I33" s="153"/>
      <c r="J33" s="155"/>
      <c r="K33" s="152"/>
      <c r="L33" s="153"/>
      <c r="M33" s="158"/>
    </row>
    <row r="34" spans="1:13" s="3" customFormat="1" ht="13.5" customHeight="1">
      <c r="A34" s="149" t="s">
        <v>218</v>
      </c>
      <c r="B34" s="149"/>
      <c r="C34" s="149"/>
      <c r="D34" s="26" t="s">
        <v>221</v>
      </c>
      <c r="E34" s="44" t="s">
        <v>45</v>
      </c>
      <c r="F34" s="140"/>
      <c r="G34" s="140"/>
      <c r="H34" s="140"/>
      <c r="I34" s="140"/>
      <c r="J34" s="46"/>
      <c r="K34" s="140"/>
      <c r="L34" s="140"/>
      <c r="M34" s="45">
        <f t="shared" si="0"/>
        <v>0</v>
      </c>
    </row>
    <row r="35" spans="1:13" s="3" customFormat="1" ht="13.5" customHeight="1">
      <c r="A35" s="149" t="s">
        <v>46</v>
      </c>
      <c r="B35" s="149"/>
      <c r="C35" s="149"/>
      <c r="D35" s="26" t="s">
        <v>222</v>
      </c>
      <c r="E35" s="44" t="s">
        <v>48</v>
      </c>
      <c r="F35" s="140"/>
      <c r="G35" s="140"/>
      <c r="H35" s="140"/>
      <c r="I35" s="140"/>
      <c r="J35" s="46"/>
      <c r="K35" s="140"/>
      <c r="L35" s="140"/>
      <c r="M35" s="45">
        <f t="shared" si="0"/>
        <v>0</v>
      </c>
    </row>
    <row r="36" spans="1:13" s="3" customFormat="1" ht="13.5" customHeight="1">
      <c r="A36" s="139" t="s">
        <v>49</v>
      </c>
      <c r="B36" s="139"/>
      <c r="C36" s="139"/>
      <c r="D36" s="30" t="s">
        <v>18</v>
      </c>
      <c r="E36" s="13" t="s">
        <v>50</v>
      </c>
      <c r="F36" s="154">
        <f>F37+F39+F40+F41</f>
        <v>0</v>
      </c>
      <c r="G36" s="154"/>
      <c r="H36" s="154"/>
      <c r="I36" s="154"/>
      <c r="J36" s="43">
        <f>J37+J39+J40+J41</f>
        <v>10612326.9</v>
      </c>
      <c r="K36" s="146">
        <f>K37+K39+K40+K41</f>
        <v>115934.5</v>
      </c>
      <c r="L36" s="148"/>
      <c r="M36" s="45">
        <f t="shared" si="0"/>
        <v>10728261.4</v>
      </c>
    </row>
    <row r="37" spans="1:13" s="3" customFormat="1" ht="13.5" customHeight="1">
      <c r="A37" s="144" t="s">
        <v>30</v>
      </c>
      <c r="B37" s="144"/>
      <c r="C37" s="144"/>
      <c r="D37" s="142" t="s">
        <v>223</v>
      </c>
      <c r="E37" s="143" t="s">
        <v>50</v>
      </c>
      <c r="F37" s="140"/>
      <c r="G37" s="140"/>
      <c r="H37" s="140"/>
      <c r="I37" s="140"/>
      <c r="J37" s="140">
        <v>10612326.9</v>
      </c>
      <c r="K37" s="140"/>
      <c r="L37" s="140"/>
      <c r="M37" s="156">
        <f>SUM(F37:L38)</f>
        <v>10612326.9</v>
      </c>
    </row>
    <row r="38" spans="1:13" s="3" customFormat="1" ht="12.75" customHeight="1">
      <c r="A38" s="141" t="s">
        <v>305</v>
      </c>
      <c r="B38" s="141"/>
      <c r="C38" s="141"/>
      <c r="D38" s="142"/>
      <c r="E38" s="143"/>
      <c r="F38" s="140"/>
      <c r="G38" s="140"/>
      <c r="H38" s="140"/>
      <c r="I38" s="140"/>
      <c r="J38" s="140"/>
      <c r="K38" s="140"/>
      <c r="L38" s="140"/>
      <c r="M38" s="158"/>
    </row>
    <row r="39" spans="1:13" ht="12.75" customHeight="1">
      <c r="A39" s="149" t="s">
        <v>306</v>
      </c>
      <c r="B39" s="149"/>
      <c r="C39" s="149"/>
      <c r="D39" s="26" t="s">
        <v>224</v>
      </c>
      <c r="E39" s="44" t="s">
        <v>50</v>
      </c>
      <c r="F39" s="146"/>
      <c r="G39" s="147"/>
      <c r="H39" s="147"/>
      <c r="I39" s="148"/>
      <c r="J39" s="46"/>
      <c r="K39" s="146"/>
      <c r="L39" s="148"/>
      <c r="M39" s="45">
        <f t="shared" si="0"/>
        <v>0</v>
      </c>
    </row>
    <row r="40" spans="1:13" ht="12.75" customHeight="1">
      <c r="A40" s="149" t="s">
        <v>307</v>
      </c>
      <c r="B40" s="149"/>
      <c r="C40" s="149"/>
      <c r="D40" s="26" t="s">
        <v>225</v>
      </c>
      <c r="E40" s="44" t="s">
        <v>50</v>
      </c>
      <c r="F40" s="146"/>
      <c r="G40" s="147"/>
      <c r="H40" s="147"/>
      <c r="I40" s="148"/>
      <c r="J40" s="46"/>
      <c r="K40" s="146"/>
      <c r="L40" s="148"/>
      <c r="M40" s="45">
        <f t="shared" si="0"/>
        <v>0</v>
      </c>
    </row>
    <row r="41" spans="1:13" ht="12.75" customHeight="1">
      <c r="A41" s="149" t="s">
        <v>219</v>
      </c>
      <c r="B41" s="149"/>
      <c r="C41" s="149"/>
      <c r="D41" s="26" t="s">
        <v>226</v>
      </c>
      <c r="E41" s="44" t="s">
        <v>50</v>
      </c>
      <c r="F41" s="146"/>
      <c r="G41" s="147"/>
      <c r="H41" s="147"/>
      <c r="I41" s="148"/>
      <c r="J41" s="46"/>
      <c r="K41" s="146">
        <v>115934.5</v>
      </c>
      <c r="L41" s="148"/>
      <c r="M41" s="45">
        <f t="shared" si="0"/>
        <v>115934.5</v>
      </c>
    </row>
    <row r="42" spans="1:13" ht="12.75" customHeight="1">
      <c r="A42" s="139" t="s">
        <v>51</v>
      </c>
      <c r="B42" s="139"/>
      <c r="C42" s="139"/>
      <c r="D42" s="26" t="s">
        <v>19</v>
      </c>
      <c r="E42" s="44" t="s">
        <v>18</v>
      </c>
      <c r="F42" s="146"/>
      <c r="G42" s="147"/>
      <c r="H42" s="147"/>
      <c r="I42" s="148"/>
      <c r="J42" s="46"/>
      <c r="K42" s="146"/>
      <c r="L42" s="148"/>
      <c r="M42" s="45">
        <f t="shared" si="0"/>
        <v>0</v>
      </c>
    </row>
  </sheetData>
  <sheetProtection/>
  <mergeCells count="101">
    <mergeCell ref="A1:M1"/>
    <mergeCell ref="K42:L42"/>
    <mergeCell ref="M32:M33"/>
    <mergeCell ref="K39:L39"/>
    <mergeCell ref="K40:L40"/>
    <mergeCell ref="K41:L41"/>
    <mergeCell ref="K37:L38"/>
    <mergeCell ref="M37:M38"/>
    <mergeCell ref="K35:L35"/>
    <mergeCell ref="F41:I41"/>
    <mergeCell ref="F42:I42"/>
    <mergeCell ref="E32:E33"/>
    <mergeCell ref="F32:I33"/>
    <mergeCell ref="F39:I39"/>
    <mergeCell ref="F40:I40"/>
    <mergeCell ref="F37:I38"/>
    <mergeCell ref="E37:E38"/>
    <mergeCell ref="F34:I34"/>
    <mergeCell ref="A41:C41"/>
    <mergeCell ref="A42:C42"/>
    <mergeCell ref="M24:M26"/>
    <mergeCell ref="D29:D30"/>
    <mergeCell ref="E29:E30"/>
    <mergeCell ref="D32:D33"/>
    <mergeCell ref="F29:I30"/>
    <mergeCell ref="J29:J30"/>
    <mergeCell ref="K29:L30"/>
    <mergeCell ref="M29:M30"/>
    <mergeCell ref="A39:C39"/>
    <mergeCell ref="A40:C40"/>
    <mergeCell ref="J32:J33"/>
    <mergeCell ref="J37:J38"/>
    <mergeCell ref="A35:C35"/>
    <mergeCell ref="F35:I35"/>
    <mergeCell ref="A36:C36"/>
    <mergeCell ref="F36:I36"/>
    <mergeCell ref="A37:C37"/>
    <mergeCell ref="A38:C38"/>
    <mergeCell ref="K31:L31"/>
    <mergeCell ref="A32:C32"/>
    <mergeCell ref="D37:D38"/>
    <mergeCell ref="A33:C33"/>
    <mergeCell ref="A34:C34"/>
    <mergeCell ref="K32:L33"/>
    <mergeCell ref="K34:L34"/>
    <mergeCell ref="K36:L36"/>
    <mergeCell ref="A29:C29"/>
    <mergeCell ref="A30:C30"/>
    <mergeCell ref="A27:C27"/>
    <mergeCell ref="F27:I27"/>
    <mergeCell ref="A31:C31"/>
    <mergeCell ref="F31:I31"/>
    <mergeCell ref="K27:L27"/>
    <mergeCell ref="A28:C28"/>
    <mergeCell ref="F28:I28"/>
    <mergeCell ref="K28:L28"/>
    <mergeCell ref="K24:L26"/>
    <mergeCell ref="F24:I26"/>
    <mergeCell ref="F22:I22"/>
    <mergeCell ref="K22:L22"/>
    <mergeCell ref="A26:C26"/>
    <mergeCell ref="D24:D26"/>
    <mergeCell ref="E24:E26"/>
    <mergeCell ref="A24:C24"/>
    <mergeCell ref="J24:J26"/>
    <mergeCell ref="A25:C25"/>
    <mergeCell ref="A20:C20"/>
    <mergeCell ref="F20:I20"/>
    <mergeCell ref="K20:L20"/>
    <mergeCell ref="K23:L23"/>
    <mergeCell ref="A23:C23"/>
    <mergeCell ref="F23:I23"/>
    <mergeCell ref="A21:C21"/>
    <mergeCell ref="F21:I21"/>
    <mergeCell ref="K21:L21"/>
    <mergeCell ref="A22:C22"/>
    <mergeCell ref="A19:C19"/>
    <mergeCell ref="F19:I19"/>
    <mergeCell ref="K19:L19"/>
    <mergeCell ref="A17:C17"/>
    <mergeCell ref="F17:I17"/>
    <mergeCell ref="K17:L17"/>
    <mergeCell ref="A18:C18"/>
    <mergeCell ref="F18:I18"/>
    <mergeCell ref="K18:L18"/>
    <mergeCell ref="E15:E17"/>
    <mergeCell ref="A15:C15"/>
    <mergeCell ref="F15:I15"/>
    <mergeCell ref="K15:L15"/>
    <mergeCell ref="A16:C16"/>
    <mergeCell ref="F16:I16"/>
    <mergeCell ref="K16:L16"/>
    <mergeCell ref="A2:M2"/>
    <mergeCell ref="D5:F5"/>
    <mergeCell ref="A9:A11"/>
    <mergeCell ref="B6:J6"/>
    <mergeCell ref="B7:J7"/>
    <mergeCell ref="B8:J8"/>
    <mergeCell ref="B11:J11"/>
    <mergeCell ref="B3:K3"/>
    <mergeCell ref="B9:J10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PageLayoutView="0" workbookViewId="0" topLeftCell="A15">
      <selection activeCell="E11" sqref="E11"/>
    </sheetView>
  </sheetViews>
  <sheetFormatPr defaultColWidth="9.00390625" defaultRowHeight="12.75"/>
  <cols>
    <col min="1" max="1" width="59.375" style="62" customWidth="1"/>
    <col min="2" max="2" width="4.625" style="62" customWidth="1"/>
    <col min="3" max="3" width="6.75390625" style="62" customWidth="1"/>
    <col min="4" max="4" width="16.25390625" style="62" customWidth="1"/>
    <col min="5" max="5" width="15.875" style="62" customWidth="1"/>
    <col min="6" max="6" width="16.875" style="8" customWidth="1"/>
    <col min="7" max="7" width="15.25390625" style="8" customWidth="1"/>
    <col min="8" max="8" width="1.00390625" style="49" customWidth="1"/>
    <col min="9" max="16384" width="9.125" style="49" customWidth="1"/>
  </cols>
  <sheetData>
    <row r="1" spans="1:7" ht="15" customHeight="1">
      <c r="A1" s="164" t="s">
        <v>227</v>
      </c>
      <c r="B1" s="164"/>
      <c r="C1" s="164"/>
      <c r="D1" s="164"/>
      <c r="E1" s="164"/>
      <c r="F1" s="164"/>
      <c r="G1" s="164"/>
    </row>
    <row r="2" spans="1:7" ht="12" customHeight="1">
      <c r="A2" s="77"/>
      <c r="B2" s="51" t="s">
        <v>10</v>
      </c>
      <c r="C2" s="136" t="s">
        <v>209</v>
      </c>
      <c r="D2" s="39" t="s">
        <v>210</v>
      </c>
      <c r="E2" s="39" t="s">
        <v>297</v>
      </c>
      <c r="F2" s="14" t="s">
        <v>302</v>
      </c>
      <c r="G2" s="15"/>
    </row>
    <row r="3" spans="1:7" ht="12" customHeight="1">
      <c r="A3" s="54" t="s">
        <v>11</v>
      </c>
      <c r="B3" s="53" t="s">
        <v>12</v>
      </c>
      <c r="C3" s="137"/>
      <c r="D3" s="40" t="s">
        <v>211</v>
      </c>
      <c r="E3" s="40" t="s">
        <v>298</v>
      </c>
      <c r="F3" s="19" t="s">
        <v>303</v>
      </c>
      <c r="G3" s="20" t="s">
        <v>13</v>
      </c>
    </row>
    <row r="4" spans="1:7" ht="12" customHeight="1">
      <c r="A4" s="54"/>
      <c r="B4" s="53" t="s">
        <v>14</v>
      </c>
      <c r="C4" s="138"/>
      <c r="D4" s="63" t="s">
        <v>212</v>
      </c>
      <c r="E4" s="40" t="s">
        <v>299</v>
      </c>
      <c r="F4" s="19" t="s">
        <v>304</v>
      </c>
      <c r="G4" s="20"/>
    </row>
    <row r="5" spans="1:7" ht="12.75" customHeight="1" thickBot="1">
      <c r="A5" s="55">
        <v>1</v>
      </c>
      <c r="B5" s="56">
        <v>2</v>
      </c>
      <c r="C5" s="56">
        <v>3</v>
      </c>
      <c r="D5" s="57">
        <v>4</v>
      </c>
      <c r="E5" s="57">
        <v>5</v>
      </c>
      <c r="F5" s="14" t="s">
        <v>15</v>
      </c>
      <c r="G5" s="21" t="s">
        <v>16</v>
      </c>
    </row>
    <row r="6" spans="1:7" ht="27.75" customHeight="1">
      <c r="A6" s="65" t="s">
        <v>288</v>
      </c>
      <c r="B6" s="22" t="s">
        <v>29</v>
      </c>
      <c r="C6" s="58" t="s">
        <v>52</v>
      </c>
      <c r="D6" s="59">
        <f>D7+D12+D20+D24+D30+D35+D40+'стр.3'!D6+'стр.3'!D11</f>
        <v>0</v>
      </c>
      <c r="E6" s="59">
        <f>E7+E12+E20+E24+E30+E35+E40+'стр.3'!E6+'стр.3'!E11</f>
        <v>11111553.669999998</v>
      </c>
      <c r="F6" s="59">
        <f>F7+F12+F20+F24+F30+F35+F40+'стр.3'!F6+'стр.3'!F11</f>
        <v>115934.5</v>
      </c>
      <c r="G6" s="25">
        <f>SUM(D6:F6)</f>
        <v>11227488.169999998</v>
      </c>
    </row>
    <row r="7" spans="1:7" ht="16.5" customHeight="1">
      <c r="A7" s="66" t="s">
        <v>53</v>
      </c>
      <c r="B7" s="26" t="s">
        <v>36</v>
      </c>
      <c r="C7" s="38" t="s">
        <v>54</v>
      </c>
      <c r="D7" s="46">
        <f>SUM(D8:D11)</f>
        <v>0</v>
      </c>
      <c r="E7" s="46">
        <f>SUM(E8:E11)</f>
        <v>8091032.029999999</v>
      </c>
      <c r="F7" s="46"/>
      <c r="G7" s="78">
        <f>SUM(D7:F7)</f>
        <v>8091032.029999999</v>
      </c>
    </row>
    <row r="8" spans="1:7" ht="12">
      <c r="A8" s="41" t="s">
        <v>30</v>
      </c>
      <c r="B8" s="30"/>
      <c r="C8" s="37"/>
      <c r="D8" s="154"/>
      <c r="E8" s="154">
        <v>6219011.81</v>
      </c>
      <c r="F8" s="154"/>
      <c r="G8" s="156">
        <f>SUM(D8:F9)</f>
        <v>6219011.81</v>
      </c>
    </row>
    <row r="9" spans="1:7" ht="12">
      <c r="A9" s="42" t="s">
        <v>55</v>
      </c>
      <c r="B9" s="33" t="s">
        <v>56</v>
      </c>
      <c r="C9" s="38" t="s">
        <v>57</v>
      </c>
      <c r="D9" s="155"/>
      <c r="E9" s="155"/>
      <c r="F9" s="155"/>
      <c r="G9" s="158"/>
    </row>
    <row r="10" spans="1:7" ht="15" customHeight="1">
      <c r="A10" s="42" t="s">
        <v>58</v>
      </c>
      <c r="B10" s="26" t="s">
        <v>59</v>
      </c>
      <c r="C10" s="38" t="s">
        <v>60</v>
      </c>
      <c r="D10" s="46"/>
      <c r="E10" s="46">
        <v>6270.79</v>
      </c>
      <c r="F10" s="46"/>
      <c r="G10" s="78">
        <f>SUM(D10:F10)</f>
        <v>6270.79</v>
      </c>
    </row>
    <row r="11" spans="1:7" ht="15" customHeight="1">
      <c r="A11" s="42" t="s">
        <v>61</v>
      </c>
      <c r="B11" s="26" t="s">
        <v>62</v>
      </c>
      <c r="C11" s="38" t="s">
        <v>63</v>
      </c>
      <c r="D11" s="46"/>
      <c r="E11" s="46">
        <v>1865749.43</v>
      </c>
      <c r="F11" s="46"/>
      <c r="G11" s="78">
        <f>SUM(D11:F11)</f>
        <v>1865749.43</v>
      </c>
    </row>
    <row r="12" spans="1:7" ht="14.25" customHeight="1">
      <c r="A12" s="66" t="s">
        <v>64</v>
      </c>
      <c r="B12" s="26" t="s">
        <v>39</v>
      </c>
      <c r="C12" s="38" t="s">
        <v>65</v>
      </c>
      <c r="D12" s="46">
        <f>SUM(D13:D19)</f>
        <v>0</v>
      </c>
      <c r="E12" s="46">
        <f>SUM(E13:E19)</f>
        <v>2218096.59</v>
      </c>
      <c r="F12" s="46">
        <f>F15+F16+F18+F19</f>
        <v>101152.57</v>
      </c>
      <c r="G12" s="78">
        <f>SUM(D12:F12)</f>
        <v>2319249.1599999997</v>
      </c>
    </row>
    <row r="13" spans="1:7" ht="13.5" customHeight="1">
      <c r="A13" s="41" t="s">
        <v>30</v>
      </c>
      <c r="B13" s="30"/>
      <c r="C13" s="37"/>
      <c r="D13" s="154"/>
      <c r="E13" s="154">
        <v>15766.82</v>
      </c>
      <c r="F13" s="154"/>
      <c r="G13" s="156">
        <f>SUM(D13:F14)</f>
        <v>15766.82</v>
      </c>
    </row>
    <row r="14" spans="1:7" ht="13.5" customHeight="1">
      <c r="A14" s="42" t="s">
        <v>66</v>
      </c>
      <c r="B14" s="33" t="s">
        <v>42</v>
      </c>
      <c r="C14" s="38" t="s">
        <v>67</v>
      </c>
      <c r="D14" s="155"/>
      <c r="E14" s="155"/>
      <c r="F14" s="155"/>
      <c r="G14" s="158"/>
    </row>
    <row r="15" spans="1:7" ht="13.5" customHeight="1">
      <c r="A15" s="42" t="s">
        <v>68</v>
      </c>
      <c r="B15" s="26" t="s">
        <v>45</v>
      </c>
      <c r="C15" s="38" t="s">
        <v>69</v>
      </c>
      <c r="D15" s="46"/>
      <c r="E15" s="46"/>
      <c r="F15" s="46"/>
      <c r="G15" s="78">
        <f aca="true" t="shared" si="0" ref="G15:G20">SUM(D15:F15)</f>
        <v>0</v>
      </c>
    </row>
    <row r="16" spans="1:7" ht="15.75" customHeight="1">
      <c r="A16" s="42" t="s">
        <v>70</v>
      </c>
      <c r="B16" s="26" t="s">
        <v>48</v>
      </c>
      <c r="C16" s="38" t="s">
        <v>71</v>
      </c>
      <c r="D16" s="46"/>
      <c r="E16" s="46">
        <v>684668.6</v>
      </c>
      <c r="F16" s="46"/>
      <c r="G16" s="78">
        <f t="shared" si="0"/>
        <v>684668.6</v>
      </c>
    </row>
    <row r="17" spans="1:7" ht="16.5" customHeight="1">
      <c r="A17" s="42" t="s">
        <v>72</v>
      </c>
      <c r="B17" s="26" t="s">
        <v>73</v>
      </c>
      <c r="C17" s="38" t="s">
        <v>74</v>
      </c>
      <c r="D17" s="46"/>
      <c r="E17" s="46"/>
      <c r="F17" s="46"/>
      <c r="G17" s="78">
        <f t="shared" si="0"/>
        <v>0</v>
      </c>
    </row>
    <row r="18" spans="1:7" ht="15" customHeight="1">
      <c r="A18" s="42" t="s">
        <v>75</v>
      </c>
      <c r="B18" s="26" t="s">
        <v>76</v>
      </c>
      <c r="C18" s="38" t="s">
        <v>77</v>
      </c>
      <c r="D18" s="46"/>
      <c r="E18" s="46">
        <v>246309.86</v>
      </c>
      <c r="F18" s="46">
        <v>89392</v>
      </c>
      <c r="G18" s="78">
        <f t="shared" si="0"/>
        <v>335701.86</v>
      </c>
    </row>
    <row r="19" spans="1:7" ht="14.25" customHeight="1">
      <c r="A19" s="42" t="s">
        <v>78</v>
      </c>
      <c r="B19" s="26" t="s">
        <v>79</v>
      </c>
      <c r="C19" s="38" t="s">
        <v>80</v>
      </c>
      <c r="D19" s="46"/>
      <c r="E19" s="46">
        <v>1271351.31</v>
      </c>
      <c r="F19" s="46">
        <v>11760.57</v>
      </c>
      <c r="G19" s="78">
        <f t="shared" si="0"/>
        <v>1283111.8800000001</v>
      </c>
    </row>
    <row r="20" spans="1:7" ht="15" customHeight="1">
      <c r="A20" s="67" t="s">
        <v>228</v>
      </c>
      <c r="B20" s="30" t="s">
        <v>81</v>
      </c>
      <c r="C20" s="37" t="s">
        <v>82</v>
      </c>
      <c r="D20" s="46">
        <f>D21+D23</f>
        <v>0</v>
      </c>
      <c r="E20" s="46">
        <f>E21+E23</f>
        <v>0</v>
      </c>
      <c r="F20" s="46"/>
      <c r="G20" s="78">
        <f t="shared" si="0"/>
        <v>0</v>
      </c>
    </row>
    <row r="21" spans="1:7" ht="12">
      <c r="A21" s="60" t="s">
        <v>30</v>
      </c>
      <c r="B21" s="30"/>
      <c r="C21" s="36"/>
      <c r="D21" s="154"/>
      <c r="E21" s="154"/>
      <c r="F21" s="154"/>
      <c r="G21" s="156">
        <f>SUM(D21:F22)</f>
        <v>0</v>
      </c>
    </row>
    <row r="22" spans="1:7" ht="10.5" customHeight="1">
      <c r="A22" s="42" t="s">
        <v>229</v>
      </c>
      <c r="B22" s="33" t="s">
        <v>83</v>
      </c>
      <c r="C22" s="38" t="s">
        <v>84</v>
      </c>
      <c r="D22" s="155"/>
      <c r="E22" s="155"/>
      <c r="F22" s="155"/>
      <c r="G22" s="158"/>
    </row>
    <row r="23" spans="1:7" ht="12.75" customHeight="1">
      <c r="A23" s="42" t="s">
        <v>230</v>
      </c>
      <c r="B23" s="26" t="s">
        <v>85</v>
      </c>
      <c r="C23" s="38" t="s">
        <v>86</v>
      </c>
      <c r="D23" s="46"/>
      <c r="E23" s="46"/>
      <c r="F23" s="46"/>
      <c r="G23" s="78">
        <f>SUM(D23:F23)</f>
        <v>0</v>
      </c>
    </row>
    <row r="24" spans="1:7" ht="12" customHeight="1">
      <c r="A24" s="66" t="s">
        <v>87</v>
      </c>
      <c r="B24" s="26" t="s">
        <v>54</v>
      </c>
      <c r="C24" s="38" t="s">
        <v>88</v>
      </c>
      <c r="D24" s="46">
        <f>D25+D28</f>
        <v>0</v>
      </c>
      <c r="E24" s="46">
        <f>E25+E28</f>
        <v>0</v>
      </c>
      <c r="F24" s="46">
        <f>F25+F28</f>
        <v>0</v>
      </c>
      <c r="G24" s="78">
        <f>SUM(D24:F24)</f>
        <v>0</v>
      </c>
    </row>
    <row r="25" spans="1:7" ht="10.5" customHeight="1">
      <c r="A25" s="41" t="s">
        <v>30</v>
      </c>
      <c r="B25" s="30"/>
      <c r="C25" s="37"/>
      <c r="D25" s="154"/>
      <c r="E25" s="154"/>
      <c r="F25" s="154"/>
      <c r="G25" s="156">
        <f>SUM(D25:F27)</f>
        <v>0</v>
      </c>
    </row>
    <row r="26" spans="1:7" ht="12" customHeight="1">
      <c r="A26" s="41" t="s">
        <v>231</v>
      </c>
      <c r="B26" s="32"/>
      <c r="C26" s="37"/>
      <c r="D26" s="165"/>
      <c r="E26" s="165"/>
      <c r="F26" s="165"/>
      <c r="G26" s="157"/>
    </row>
    <row r="27" spans="1:7" ht="10.5" customHeight="1">
      <c r="A27" s="42" t="s">
        <v>232</v>
      </c>
      <c r="B27" s="33" t="s">
        <v>57</v>
      </c>
      <c r="C27" s="38" t="s">
        <v>89</v>
      </c>
      <c r="D27" s="155"/>
      <c r="E27" s="155"/>
      <c r="F27" s="155"/>
      <c r="G27" s="158"/>
    </row>
    <row r="28" spans="1:7" ht="12.75" customHeight="1">
      <c r="A28" s="41" t="s">
        <v>90</v>
      </c>
      <c r="B28" s="30"/>
      <c r="C28" s="36"/>
      <c r="D28" s="154"/>
      <c r="E28" s="154"/>
      <c r="F28" s="154"/>
      <c r="G28" s="156">
        <f>SUM(D28:F29)</f>
        <v>0</v>
      </c>
    </row>
    <row r="29" spans="1:7" ht="11.25" customHeight="1">
      <c r="A29" s="61" t="s">
        <v>91</v>
      </c>
      <c r="B29" s="33" t="s">
        <v>60</v>
      </c>
      <c r="C29" s="38" t="s">
        <v>92</v>
      </c>
      <c r="D29" s="155"/>
      <c r="E29" s="155"/>
      <c r="F29" s="155"/>
      <c r="G29" s="158"/>
    </row>
    <row r="30" spans="1:7" ht="11.25" customHeight="1">
      <c r="A30" s="66" t="s">
        <v>93</v>
      </c>
      <c r="B30" s="33" t="s">
        <v>82</v>
      </c>
      <c r="C30" s="38" t="s">
        <v>94</v>
      </c>
      <c r="D30" s="46">
        <f>D31+D34</f>
        <v>0</v>
      </c>
      <c r="E30" s="46">
        <f>E31+E34</f>
        <v>0</v>
      </c>
      <c r="F30" s="46">
        <f>F31+F34</f>
        <v>0</v>
      </c>
      <c r="G30" s="78">
        <f>SUM(D30:F30)</f>
        <v>0</v>
      </c>
    </row>
    <row r="31" spans="1:7" ht="12">
      <c r="A31" s="41" t="s">
        <v>30</v>
      </c>
      <c r="B31" s="30"/>
      <c r="C31" s="36"/>
      <c r="D31" s="154"/>
      <c r="E31" s="154"/>
      <c r="F31" s="154"/>
      <c r="G31" s="156">
        <f>SUM(D31:F33)</f>
        <v>0</v>
      </c>
    </row>
    <row r="32" spans="1:7" ht="10.5" customHeight="1">
      <c r="A32" s="41" t="s">
        <v>95</v>
      </c>
      <c r="B32" s="32"/>
      <c r="C32" s="37"/>
      <c r="D32" s="165"/>
      <c r="E32" s="165"/>
      <c r="F32" s="165"/>
      <c r="G32" s="157"/>
    </row>
    <row r="33" spans="1:7" ht="12" customHeight="1">
      <c r="A33" s="42" t="s">
        <v>96</v>
      </c>
      <c r="B33" s="33" t="s">
        <v>86</v>
      </c>
      <c r="C33" s="38" t="s">
        <v>97</v>
      </c>
      <c r="D33" s="155"/>
      <c r="E33" s="155"/>
      <c r="F33" s="155"/>
      <c r="G33" s="158"/>
    </row>
    <row r="34" spans="1:7" ht="12" customHeight="1">
      <c r="A34" s="42" t="s">
        <v>98</v>
      </c>
      <c r="B34" s="26" t="s">
        <v>99</v>
      </c>
      <c r="C34" s="48" t="s">
        <v>100</v>
      </c>
      <c r="D34" s="46"/>
      <c r="E34" s="46"/>
      <c r="F34" s="46"/>
      <c r="G34" s="78">
        <f>SUM(D34:F34)</f>
        <v>0</v>
      </c>
    </row>
    <row r="35" spans="1:7" ht="12" customHeight="1">
      <c r="A35" s="66" t="s">
        <v>101</v>
      </c>
      <c r="B35" s="26" t="s">
        <v>88</v>
      </c>
      <c r="C35" s="38" t="s">
        <v>102</v>
      </c>
      <c r="D35" s="47">
        <f>D36+D38</f>
        <v>0</v>
      </c>
      <c r="E35" s="47">
        <f>E36+E38</f>
        <v>0</v>
      </c>
      <c r="F35" s="47">
        <f>F36+F38</f>
        <v>0</v>
      </c>
      <c r="G35" s="78">
        <f>SUM(D35:F35)</f>
        <v>0</v>
      </c>
    </row>
    <row r="36" spans="1:7" ht="12">
      <c r="A36" s="41" t="s">
        <v>30</v>
      </c>
      <c r="B36" s="30"/>
      <c r="C36" s="36"/>
      <c r="D36" s="154"/>
      <c r="E36" s="154"/>
      <c r="F36" s="154"/>
      <c r="G36" s="156">
        <f>SUM(D36:F37)</f>
        <v>0</v>
      </c>
    </row>
    <row r="37" spans="1:7" ht="12" customHeight="1">
      <c r="A37" s="42" t="s">
        <v>104</v>
      </c>
      <c r="B37" s="33" t="s">
        <v>92</v>
      </c>
      <c r="C37" s="38" t="s">
        <v>105</v>
      </c>
      <c r="D37" s="155"/>
      <c r="E37" s="155"/>
      <c r="F37" s="155"/>
      <c r="G37" s="158"/>
    </row>
    <row r="38" spans="1:7" ht="13.5" customHeight="1">
      <c r="A38" s="41" t="s">
        <v>106</v>
      </c>
      <c r="B38" s="32"/>
      <c r="C38" s="37"/>
      <c r="D38" s="154"/>
      <c r="E38" s="154"/>
      <c r="F38" s="154"/>
      <c r="G38" s="156">
        <f>SUM(D38:F39)</f>
        <v>0</v>
      </c>
    </row>
    <row r="39" spans="1:7" ht="11.25" customHeight="1">
      <c r="A39" s="42" t="s">
        <v>107</v>
      </c>
      <c r="B39" s="33" t="s">
        <v>108</v>
      </c>
      <c r="C39" s="38" t="s">
        <v>109</v>
      </c>
      <c r="D39" s="155"/>
      <c r="E39" s="155"/>
      <c r="F39" s="155"/>
      <c r="G39" s="158"/>
    </row>
    <row r="40" spans="1:7" ht="13.5" customHeight="1" thickBot="1">
      <c r="A40" s="68" t="s">
        <v>118</v>
      </c>
      <c r="B40" s="34" t="s">
        <v>94</v>
      </c>
      <c r="C40" s="64" t="s">
        <v>119</v>
      </c>
      <c r="D40" s="79"/>
      <c r="E40" s="79">
        <v>14948.43</v>
      </c>
      <c r="F40" s="79"/>
      <c r="G40" s="35">
        <f>SUM(D40:F40)</f>
        <v>14948.43</v>
      </c>
    </row>
  </sheetData>
  <sheetProtection/>
  <mergeCells count="34">
    <mergeCell ref="D25:D27"/>
    <mergeCell ref="E25:E27"/>
    <mergeCell ref="F25:F27"/>
    <mergeCell ref="G25:G27"/>
    <mergeCell ref="D36:D37"/>
    <mergeCell ref="E36:E37"/>
    <mergeCell ref="F36:F37"/>
    <mergeCell ref="G36:G37"/>
    <mergeCell ref="F31:F33"/>
    <mergeCell ref="G31:G33"/>
    <mergeCell ref="D38:D39"/>
    <mergeCell ref="E38:E39"/>
    <mergeCell ref="F38:F39"/>
    <mergeCell ref="G38:G39"/>
    <mergeCell ref="D28:D29"/>
    <mergeCell ref="E28:E29"/>
    <mergeCell ref="F28:F29"/>
    <mergeCell ref="G28:G29"/>
    <mergeCell ref="D31:D33"/>
    <mergeCell ref="E31:E33"/>
    <mergeCell ref="D13:D14"/>
    <mergeCell ref="E13:E14"/>
    <mergeCell ref="F13:F14"/>
    <mergeCell ref="G13:G14"/>
    <mergeCell ref="D21:D22"/>
    <mergeCell ref="E21:E22"/>
    <mergeCell ref="F21:F22"/>
    <mergeCell ref="G21:G22"/>
    <mergeCell ref="A1:G1"/>
    <mergeCell ref="C2:C4"/>
    <mergeCell ref="D8:D9"/>
    <mergeCell ref="E8:E9"/>
    <mergeCell ref="F8:F9"/>
    <mergeCell ref="G8:G9"/>
  </mergeCells>
  <printOptions/>
  <pageMargins left="0.7874015748031497" right="0.3937007874015748" top="0.5905511811023623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0" workbookViewId="0" topLeftCell="A4">
      <selection activeCell="E20" sqref="E20"/>
    </sheetView>
  </sheetViews>
  <sheetFormatPr defaultColWidth="9.00390625" defaultRowHeight="12.75"/>
  <cols>
    <col min="1" max="1" width="59.375" style="62" customWidth="1"/>
    <col min="2" max="2" width="4.625" style="62" customWidth="1"/>
    <col min="3" max="3" width="6.75390625" style="62" customWidth="1"/>
    <col min="4" max="4" width="16.25390625" style="62" customWidth="1"/>
    <col min="5" max="5" width="15.875" style="62" customWidth="1"/>
    <col min="6" max="6" width="16.875" style="8" customWidth="1"/>
    <col min="7" max="7" width="15.25390625" style="8" customWidth="1"/>
    <col min="8" max="8" width="1.00390625" style="49" customWidth="1"/>
    <col min="9" max="16384" width="9.125" style="49" customWidth="1"/>
  </cols>
  <sheetData>
    <row r="1" spans="1:7" ht="15" customHeight="1">
      <c r="A1" s="164" t="s">
        <v>233</v>
      </c>
      <c r="B1" s="164"/>
      <c r="C1" s="164"/>
      <c r="D1" s="164"/>
      <c r="E1" s="164"/>
      <c r="F1" s="164"/>
      <c r="G1" s="164"/>
    </row>
    <row r="2" spans="1:7" ht="12" customHeight="1">
      <c r="A2" s="77"/>
      <c r="B2" s="51" t="s">
        <v>10</v>
      </c>
      <c r="C2" s="136" t="s">
        <v>209</v>
      </c>
      <c r="D2" s="39" t="s">
        <v>210</v>
      </c>
      <c r="E2" s="39" t="s">
        <v>297</v>
      </c>
      <c r="F2" s="14" t="s">
        <v>302</v>
      </c>
      <c r="G2" s="15"/>
    </row>
    <row r="3" spans="1:7" ht="12" customHeight="1">
      <c r="A3" s="54" t="s">
        <v>11</v>
      </c>
      <c r="B3" s="53" t="s">
        <v>12</v>
      </c>
      <c r="C3" s="137"/>
      <c r="D3" s="40" t="s">
        <v>211</v>
      </c>
      <c r="E3" s="40" t="s">
        <v>298</v>
      </c>
      <c r="F3" s="19" t="s">
        <v>303</v>
      </c>
      <c r="G3" s="20" t="s">
        <v>13</v>
      </c>
    </row>
    <row r="4" spans="1:7" ht="12" customHeight="1">
      <c r="A4" s="54"/>
      <c r="B4" s="53" t="s">
        <v>14</v>
      </c>
      <c r="C4" s="138"/>
      <c r="D4" s="63" t="s">
        <v>212</v>
      </c>
      <c r="E4" s="40" t="s">
        <v>299</v>
      </c>
      <c r="F4" s="19" t="s">
        <v>304</v>
      </c>
      <c r="G4" s="20"/>
    </row>
    <row r="5" spans="1:7" ht="12.75" customHeight="1" thickBot="1">
      <c r="A5" s="55">
        <v>1</v>
      </c>
      <c r="B5" s="56">
        <v>2</v>
      </c>
      <c r="C5" s="56">
        <v>3</v>
      </c>
      <c r="D5" s="57">
        <v>4</v>
      </c>
      <c r="E5" s="57">
        <v>5</v>
      </c>
      <c r="F5" s="14" t="s">
        <v>15</v>
      </c>
      <c r="G5" s="15" t="s">
        <v>16</v>
      </c>
    </row>
    <row r="6" spans="1:7" s="70" customFormat="1" ht="15" customHeight="1">
      <c r="A6" s="66" t="s">
        <v>110</v>
      </c>
      <c r="B6" s="22" t="s">
        <v>102</v>
      </c>
      <c r="C6" s="58" t="s">
        <v>111</v>
      </c>
      <c r="D6" s="59">
        <f>SUM(D7:D10)</f>
        <v>0</v>
      </c>
      <c r="E6" s="59">
        <f>SUM(E7:E10)</f>
        <v>787476.62</v>
      </c>
      <c r="F6" s="59">
        <f>SUM(F7:F10)</f>
        <v>14781.93</v>
      </c>
      <c r="G6" s="80">
        <f>SUM(D6:F6)</f>
        <v>802258.55</v>
      </c>
    </row>
    <row r="7" spans="1:7" s="70" customFormat="1" ht="12.75" customHeight="1">
      <c r="A7" s="41" t="s">
        <v>30</v>
      </c>
      <c r="B7" s="30"/>
      <c r="C7" s="166" t="s">
        <v>113</v>
      </c>
      <c r="D7" s="154"/>
      <c r="E7" s="154">
        <v>739587.99</v>
      </c>
      <c r="F7" s="154">
        <v>14751.93</v>
      </c>
      <c r="G7" s="156">
        <f>SUM(D7:F8)</f>
        <v>754339.92</v>
      </c>
    </row>
    <row r="8" spans="1:7" s="70" customFormat="1" ht="12" customHeight="1">
      <c r="A8" s="42" t="s">
        <v>112</v>
      </c>
      <c r="B8" s="33" t="s">
        <v>103</v>
      </c>
      <c r="C8" s="167"/>
      <c r="D8" s="155"/>
      <c r="E8" s="155"/>
      <c r="F8" s="155"/>
      <c r="G8" s="158"/>
    </row>
    <row r="9" spans="1:7" s="70" customFormat="1" ht="15" customHeight="1">
      <c r="A9" s="41" t="s">
        <v>114</v>
      </c>
      <c r="B9" s="26" t="s">
        <v>234</v>
      </c>
      <c r="C9" s="38" t="s">
        <v>115</v>
      </c>
      <c r="D9" s="46"/>
      <c r="E9" s="46">
        <v>47888.63</v>
      </c>
      <c r="F9" s="46">
        <v>30</v>
      </c>
      <c r="G9" s="78">
        <f>SUM(D9:F9)</f>
        <v>47918.63</v>
      </c>
    </row>
    <row r="10" spans="1:7" s="70" customFormat="1" ht="15" customHeight="1">
      <c r="A10" s="69" t="s">
        <v>116</v>
      </c>
      <c r="B10" s="26" t="s">
        <v>235</v>
      </c>
      <c r="C10" s="38" t="s">
        <v>117</v>
      </c>
      <c r="D10" s="46"/>
      <c r="E10" s="46"/>
      <c r="F10" s="46"/>
      <c r="G10" s="78">
        <f aca="true" t="shared" si="0" ref="G10:G36">SUM(D10:F10)</f>
        <v>0</v>
      </c>
    </row>
    <row r="11" spans="1:7" s="70" customFormat="1" ht="16.5" customHeight="1">
      <c r="A11" s="68" t="s">
        <v>201</v>
      </c>
      <c r="B11" s="26" t="s">
        <v>119</v>
      </c>
      <c r="C11" s="38"/>
      <c r="D11" s="46"/>
      <c r="E11" s="46"/>
      <c r="F11" s="46"/>
      <c r="G11" s="78">
        <f t="shared" si="0"/>
        <v>0</v>
      </c>
    </row>
    <row r="12" spans="1:7" s="70" customFormat="1" ht="24.75" customHeight="1">
      <c r="A12" s="65" t="s">
        <v>293</v>
      </c>
      <c r="B12" s="26" t="s">
        <v>236</v>
      </c>
      <c r="C12" s="38"/>
      <c r="D12" s="93">
        <f>D16+'стр.4'!D6</f>
        <v>0</v>
      </c>
      <c r="E12" s="93">
        <f>E16+'стр.4'!E6</f>
        <v>-513978.7000000004</v>
      </c>
      <c r="F12" s="93">
        <f>F16+'стр.4'!F6</f>
        <v>14751.93</v>
      </c>
      <c r="G12" s="94">
        <f>SUM(D12:F12)</f>
        <v>-499226.7700000004</v>
      </c>
    </row>
    <row r="13" spans="1:7" s="70" customFormat="1" ht="16.5" customHeight="1">
      <c r="A13" s="66" t="s">
        <v>247</v>
      </c>
      <c r="B13" s="26" t="s">
        <v>237</v>
      </c>
      <c r="C13" s="38"/>
      <c r="D13" s="95">
        <f>'стр.1'!F19-'стр.2'!D6</f>
        <v>0</v>
      </c>
      <c r="E13" s="95">
        <f>'стр.1'!J19-'стр.2'!E6</f>
        <v>-499226.7699999977</v>
      </c>
      <c r="F13" s="95">
        <f>'стр.1'!K19-'стр.2'!F6</f>
        <v>0</v>
      </c>
      <c r="G13" s="94">
        <f t="shared" si="0"/>
        <v>-499226.7699999977</v>
      </c>
    </row>
    <row r="14" spans="1:7" s="70" customFormat="1" ht="16.5" customHeight="1">
      <c r="A14" s="66" t="s">
        <v>120</v>
      </c>
      <c r="B14" s="26" t="s">
        <v>238</v>
      </c>
      <c r="C14" s="38"/>
      <c r="D14" s="46"/>
      <c r="E14" s="46"/>
      <c r="F14" s="46"/>
      <c r="G14" s="78">
        <f t="shared" si="0"/>
        <v>0</v>
      </c>
    </row>
    <row r="15" spans="1:7" s="70" customFormat="1" ht="16.5" customHeight="1">
      <c r="A15" s="66" t="s">
        <v>295</v>
      </c>
      <c r="B15" s="26" t="s">
        <v>294</v>
      </c>
      <c r="C15" s="38"/>
      <c r="D15" s="46"/>
      <c r="E15" s="46"/>
      <c r="F15" s="46"/>
      <c r="G15" s="78">
        <f>SUM(D15:F15)</f>
        <v>0</v>
      </c>
    </row>
    <row r="16" spans="1:7" s="70" customFormat="1" ht="27.75" customHeight="1">
      <c r="A16" s="65" t="s">
        <v>296</v>
      </c>
      <c r="B16" s="26" t="s">
        <v>121</v>
      </c>
      <c r="C16" s="38"/>
      <c r="D16" s="46">
        <f>D17+D21+D25+D29+D33</f>
        <v>0</v>
      </c>
      <c r="E16" s="46">
        <f>E17+E21+E25+E29+E33</f>
        <v>-549026.22</v>
      </c>
      <c r="F16" s="46">
        <f>F17+F21+F25+F29+F33</f>
        <v>14751.93</v>
      </c>
      <c r="G16" s="78">
        <f t="shared" si="0"/>
        <v>-534274.2899999999</v>
      </c>
    </row>
    <row r="17" spans="1:7" s="70" customFormat="1" ht="16.5" customHeight="1">
      <c r="A17" s="66" t="s">
        <v>122</v>
      </c>
      <c r="B17" s="26" t="s">
        <v>123</v>
      </c>
      <c r="C17" s="38"/>
      <c r="D17" s="46">
        <f>D18-D20</f>
        <v>0</v>
      </c>
      <c r="E17" s="46">
        <f>E18-E20</f>
        <v>-549026.22</v>
      </c>
      <c r="F17" s="46">
        <f>F18-F20</f>
        <v>14751.93</v>
      </c>
      <c r="G17" s="78">
        <f t="shared" si="0"/>
        <v>-534274.2899999999</v>
      </c>
    </row>
    <row r="18" spans="1:7" s="70" customFormat="1" ht="12.75" customHeight="1">
      <c r="A18" s="41" t="s">
        <v>30</v>
      </c>
      <c r="B18" s="159" t="s">
        <v>125</v>
      </c>
      <c r="C18" s="37"/>
      <c r="D18" s="154"/>
      <c r="E18" s="154">
        <v>190561.77</v>
      </c>
      <c r="F18" s="154">
        <v>14751.93</v>
      </c>
      <c r="G18" s="156">
        <f>SUM(D18:F19)</f>
        <v>205313.69999999998</v>
      </c>
    </row>
    <row r="19" spans="1:7" s="70" customFormat="1" ht="11.25" customHeight="1">
      <c r="A19" s="42" t="s">
        <v>124</v>
      </c>
      <c r="B19" s="160"/>
      <c r="C19" s="38" t="s">
        <v>121</v>
      </c>
      <c r="D19" s="155"/>
      <c r="E19" s="155"/>
      <c r="F19" s="155"/>
      <c r="G19" s="158"/>
    </row>
    <row r="20" spans="1:7" s="70" customFormat="1" ht="15" customHeight="1">
      <c r="A20" s="42" t="s">
        <v>126</v>
      </c>
      <c r="B20" s="26" t="s">
        <v>127</v>
      </c>
      <c r="C20" s="38" t="s">
        <v>128</v>
      </c>
      <c r="D20" s="46"/>
      <c r="E20" s="46">
        <v>739587.99</v>
      </c>
      <c r="F20" s="46"/>
      <c r="G20" s="78">
        <f t="shared" si="0"/>
        <v>739587.99</v>
      </c>
    </row>
    <row r="21" spans="1:7" s="70" customFormat="1" ht="16.5" customHeight="1">
      <c r="A21" s="66" t="s">
        <v>129</v>
      </c>
      <c r="B21" s="26" t="s">
        <v>130</v>
      </c>
      <c r="C21" s="38"/>
      <c r="D21" s="46">
        <f>D22-D24</f>
        <v>0</v>
      </c>
      <c r="E21" s="46">
        <f>E22-E24</f>
        <v>0</v>
      </c>
      <c r="F21" s="46">
        <f>F22-F24</f>
        <v>0</v>
      </c>
      <c r="G21" s="78">
        <f t="shared" si="0"/>
        <v>0</v>
      </c>
    </row>
    <row r="22" spans="1:7" s="70" customFormat="1" ht="12.75" customHeight="1">
      <c r="A22" s="41" t="s">
        <v>30</v>
      </c>
      <c r="B22" s="159" t="s">
        <v>132</v>
      </c>
      <c r="C22" s="166" t="s">
        <v>123</v>
      </c>
      <c r="D22" s="154"/>
      <c r="E22" s="154"/>
      <c r="F22" s="154"/>
      <c r="G22" s="156">
        <f>SUM(D22:F23)</f>
        <v>0</v>
      </c>
    </row>
    <row r="23" spans="1:7" s="70" customFormat="1" ht="11.25" customHeight="1">
      <c r="A23" s="42" t="s">
        <v>131</v>
      </c>
      <c r="B23" s="160"/>
      <c r="C23" s="167"/>
      <c r="D23" s="155"/>
      <c r="E23" s="155"/>
      <c r="F23" s="155"/>
      <c r="G23" s="158"/>
    </row>
    <row r="24" spans="1:7" s="70" customFormat="1" ht="15" customHeight="1">
      <c r="A24" s="42" t="s">
        <v>133</v>
      </c>
      <c r="B24" s="26" t="s">
        <v>134</v>
      </c>
      <c r="C24" s="38" t="s">
        <v>135</v>
      </c>
      <c r="D24" s="46"/>
      <c r="E24" s="46"/>
      <c r="F24" s="46"/>
      <c r="G24" s="78">
        <f t="shared" si="0"/>
        <v>0</v>
      </c>
    </row>
    <row r="25" spans="1:7" s="70" customFormat="1" ht="16.5" customHeight="1">
      <c r="A25" s="66" t="s">
        <v>239</v>
      </c>
      <c r="B25" s="26" t="s">
        <v>136</v>
      </c>
      <c r="C25" s="38"/>
      <c r="D25" s="46">
        <f>D26-D28</f>
        <v>0</v>
      </c>
      <c r="E25" s="46">
        <f>E26-E28</f>
        <v>0</v>
      </c>
      <c r="F25" s="46">
        <f>F26-F28</f>
        <v>0</v>
      </c>
      <c r="G25" s="78">
        <f t="shared" si="0"/>
        <v>0</v>
      </c>
    </row>
    <row r="26" spans="1:7" s="70" customFormat="1" ht="12.75" customHeight="1">
      <c r="A26" s="41" t="s">
        <v>30</v>
      </c>
      <c r="B26" s="159" t="s">
        <v>138</v>
      </c>
      <c r="C26" s="166" t="s">
        <v>130</v>
      </c>
      <c r="D26" s="154"/>
      <c r="E26" s="154"/>
      <c r="F26" s="154"/>
      <c r="G26" s="156">
        <f>SUM(D26:F27)</f>
        <v>0</v>
      </c>
    </row>
    <row r="27" spans="1:7" s="70" customFormat="1" ht="12" customHeight="1">
      <c r="A27" s="42" t="s">
        <v>137</v>
      </c>
      <c r="B27" s="160"/>
      <c r="C27" s="167"/>
      <c r="D27" s="155"/>
      <c r="E27" s="155"/>
      <c r="F27" s="155"/>
      <c r="G27" s="158"/>
    </row>
    <row r="28" spans="1:7" s="70" customFormat="1" ht="15" customHeight="1">
      <c r="A28" s="42" t="s">
        <v>139</v>
      </c>
      <c r="B28" s="26" t="s">
        <v>140</v>
      </c>
      <c r="C28" s="48" t="s">
        <v>141</v>
      </c>
      <c r="D28" s="46"/>
      <c r="E28" s="46"/>
      <c r="F28" s="46"/>
      <c r="G28" s="78">
        <f t="shared" si="0"/>
        <v>0</v>
      </c>
    </row>
    <row r="29" spans="1:7" s="70" customFormat="1" ht="16.5" customHeight="1">
      <c r="A29" s="66" t="s">
        <v>142</v>
      </c>
      <c r="B29" s="33" t="s">
        <v>143</v>
      </c>
      <c r="C29" s="38"/>
      <c r="D29" s="47">
        <f>D30-D32</f>
        <v>0</v>
      </c>
      <c r="E29" s="47">
        <f>E30-E32</f>
        <v>0</v>
      </c>
      <c r="F29" s="47">
        <f>F30-F32</f>
        <v>0</v>
      </c>
      <c r="G29" s="78">
        <f t="shared" si="0"/>
        <v>0</v>
      </c>
    </row>
    <row r="30" spans="1:7" s="70" customFormat="1" ht="11.25" customHeight="1">
      <c r="A30" s="41" t="s">
        <v>30</v>
      </c>
      <c r="B30" s="30"/>
      <c r="C30" s="36"/>
      <c r="D30" s="154"/>
      <c r="E30" s="154">
        <v>47888.63</v>
      </c>
      <c r="F30" s="154">
        <v>30</v>
      </c>
      <c r="G30" s="156">
        <f>SUM(D30:F31)</f>
        <v>47918.63</v>
      </c>
    </row>
    <row r="31" spans="1:7" s="70" customFormat="1" ht="12" customHeight="1">
      <c r="A31" s="42" t="s">
        <v>144</v>
      </c>
      <c r="B31" s="33" t="s">
        <v>145</v>
      </c>
      <c r="C31" s="38" t="s">
        <v>146</v>
      </c>
      <c r="D31" s="155"/>
      <c r="E31" s="155"/>
      <c r="F31" s="155"/>
      <c r="G31" s="158"/>
    </row>
    <row r="32" spans="1:7" s="70" customFormat="1" ht="15" customHeight="1">
      <c r="A32" s="69" t="s">
        <v>147</v>
      </c>
      <c r="B32" s="26" t="s">
        <v>148</v>
      </c>
      <c r="C32" s="48" t="s">
        <v>149</v>
      </c>
      <c r="D32" s="46"/>
      <c r="E32" s="46">
        <v>47888.63</v>
      </c>
      <c r="F32" s="46">
        <v>30</v>
      </c>
      <c r="G32" s="78">
        <f t="shared" si="0"/>
        <v>47918.63</v>
      </c>
    </row>
    <row r="33" spans="1:7" s="70" customFormat="1" ht="26.25" customHeight="1">
      <c r="A33" s="66" t="s">
        <v>240</v>
      </c>
      <c r="B33" s="33" t="s">
        <v>241</v>
      </c>
      <c r="C33" s="38"/>
      <c r="D33" s="47">
        <f>D34-D36</f>
        <v>0</v>
      </c>
      <c r="E33" s="47">
        <f>E34-E36</f>
        <v>0</v>
      </c>
      <c r="F33" s="47">
        <f>F34-F36</f>
        <v>0</v>
      </c>
      <c r="G33" s="78">
        <f t="shared" si="0"/>
        <v>0</v>
      </c>
    </row>
    <row r="34" spans="1:7" s="70" customFormat="1" ht="11.25" customHeight="1">
      <c r="A34" s="41" t="s">
        <v>30</v>
      </c>
      <c r="B34" s="30"/>
      <c r="C34" s="36"/>
      <c r="D34" s="154"/>
      <c r="E34" s="154"/>
      <c r="F34" s="154"/>
      <c r="G34" s="156">
        <f>SUM(D34:F35)</f>
        <v>0</v>
      </c>
    </row>
    <row r="35" spans="1:7" s="70" customFormat="1" ht="9.75" customHeight="1">
      <c r="A35" s="42" t="s">
        <v>242</v>
      </c>
      <c r="B35" s="33" t="s">
        <v>243</v>
      </c>
      <c r="C35" s="38" t="s">
        <v>244</v>
      </c>
      <c r="D35" s="155"/>
      <c r="E35" s="155"/>
      <c r="F35" s="155"/>
      <c r="G35" s="158"/>
    </row>
    <row r="36" spans="1:7" s="70" customFormat="1" ht="15" customHeight="1">
      <c r="A36" s="69" t="s">
        <v>245</v>
      </c>
      <c r="B36" s="26" t="s">
        <v>246</v>
      </c>
      <c r="C36" s="48" t="s">
        <v>244</v>
      </c>
      <c r="D36" s="46"/>
      <c r="E36" s="46"/>
      <c r="F36" s="46"/>
      <c r="G36" s="78">
        <f t="shared" si="0"/>
        <v>0</v>
      </c>
    </row>
  </sheetData>
  <sheetProtection/>
  <mergeCells count="32">
    <mergeCell ref="B26:B27"/>
    <mergeCell ref="C26:C27"/>
    <mergeCell ref="D18:D19"/>
    <mergeCell ref="E18:E19"/>
    <mergeCell ref="D26:D27"/>
    <mergeCell ref="E26:E27"/>
    <mergeCell ref="F18:F19"/>
    <mergeCell ref="G18:G19"/>
    <mergeCell ref="C7:C8"/>
    <mergeCell ref="D7:D8"/>
    <mergeCell ref="E7:E8"/>
    <mergeCell ref="F7:F8"/>
    <mergeCell ref="A1:G1"/>
    <mergeCell ref="C2:C4"/>
    <mergeCell ref="D22:D23"/>
    <mergeCell ref="E22:E23"/>
    <mergeCell ref="F22:F23"/>
    <mergeCell ref="G22:G23"/>
    <mergeCell ref="G7:G8"/>
    <mergeCell ref="B18:B19"/>
    <mergeCell ref="B22:B23"/>
    <mergeCell ref="C22:C23"/>
    <mergeCell ref="F26:F27"/>
    <mergeCell ref="G26:G27"/>
    <mergeCell ref="D34:D35"/>
    <mergeCell ref="E34:E35"/>
    <mergeCell ref="F34:F35"/>
    <mergeCell ref="G34:G35"/>
    <mergeCell ref="D30:D31"/>
    <mergeCell ref="E30:E31"/>
    <mergeCell ref="F30:F31"/>
    <mergeCell ref="G30:G31"/>
  </mergeCells>
  <printOptions/>
  <pageMargins left="0.7874015748031497" right="0.3937007874015748" top="0.5905511811023623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7">
      <selection activeCell="E27" sqref="E27"/>
    </sheetView>
  </sheetViews>
  <sheetFormatPr defaultColWidth="9.00390625" defaultRowHeight="12.75"/>
  <cols>
    <col min="1" max="1" width="61.75390625" style="62" customWidth="1"/>
    <col min="2" max="2" width="4.625" style="62" customWidth="1"/>
    <col min="3" max="3" width="6.75390625" style="62" customWidth="1"/>
    <col min="4" max="5" width="15.625" style="62" customWidth="1"/>
    <col min="6" max="7" width="15.625" style="8" customWidth="1"/>
    <col min="8" max="8" width="1.00390625" style="49" customWidth="1"/>
    <col min="9" max="16384" width="9.125" style="49" customWidth="1"/>
  </cols>
  <sheetData>
    <row r="1" spans="1:7" ht="15" customHeight="1">
      <c r="A1" s="164" t="s">
        <v>248</v>
      </c>
      <c r="B1" s="164"/>
      <c r="C1" s="164"/>
      <c r="D1" s="164"/>
      <c r="E1" s="164"/>
      <c r="F1" s="164"/>
      <c r="G1" s="164"/>
    </row>
    <row r="2" spans="1:7" ht="12" customHeight="1">
      <c r="A2" s="50"/>
      <c r="B2" s="51" t="s">
        <v>10</v>
      </c>
      <c r="C2" s="136" t="s">
        <v>209</v>
      </c>
      <c r="D2" s="39" t="s">
        <v>210</v>
      </c>
      <c r="E2" s="39" t="s">
        <v>297</v>
      </c>
      <c r="F2" s="14" t="s">
        <v>302</v>
      </c>
      <c r="G2" s="15"/>
    </row>
    <row r="3" spans="1:7" ht="12" customHeight="1">
      <c r="A3" s="54" t="s">
        <v>11</v>
      </c>
      <c r="B3" s="53" t="s">
        <v>12</v>
      </c>
      <c r="C3" s="137"/>
      <c r="D3" s="40" t="s">
        <v>211</v>
      </c>
      <c r="E3" s="40" t="s">
        <v>298</v>
      </c>
      <c r="F3" s="19" t="s">
        <v>303</v>
      </c>
      <c r="G3" s="20" t="s">
        <v>13</v>
      </c>
    </row>
    <row r="4" spans="1:7" ht="12" customHeight="1">
      <c r="A4" s="52"/>
      <c r="B4" s="53" t="s">
        <v>14</v>
      </c>
      <c r="C4" s="138"/>
      <c r="D4" s="63" t="s">
        <v>212</v>
      </c>
      <c r="E4" s="40" t="s">
        <v>299</v>
      </c>
      <c r="F4" s="19" t="s">
        <v>304</v>
      </c>
      <c r="G4" s="20"/>
    </row>
    <row r="5" spans="1:7" ht="12.75" customHeight="1" thickBot="1">
      <c r="A5" s="55">
        <v>1</v>
      </c>
      <c r="B5" s="56">
        <v>2</v>
      </c>
      <c r="C5" s="56">
        <v>3</v>
      </c>
      <c r="D5" s="57">
        <v>4</v>
      </c>
      <c r="E5" s="57">
        <v>5</v>
      </c>
      <c r="F5" s="14" t="s">
        <v>15</v>
      </c>
      <c r="G5" s="15" t="s">
        <v>16</v>
      </c>
    </row>
    <row r="6" spans="1:7" ht="24" customHeight="1">
      <c r="A6" s="75" t="s">
        <v>263</v>
      </c>
      <c r="B6" s="22" t="s">
        <v>150</v>
      </c>
      <c r="C6" s="76"/>
      <c r="D6" s="81">
        <f>D7-'стр.5'!AA4</f>
        <v>0</v>
      </c>
      <c r="E6" s="59">
        <f>E7-'стр.5'!AG4</f>
        <v>35047.51999999955</v>
      </c>
      <c r="F6" s="59">
        <f>F7-'стр.5'!AM4</f>
        <v>0</v>
      </c>
      <c r="G6" s="82">
        <f>SUM(D6:F6)</f>
        <v>35047.51999999955</v>
      </c>
    </row>
    <row r="7" spans="1:7" ht="27.75" customHeight="1">
      <c r="A7" s="73" t="s">
        <v>264</v>
      </c>
      <c r="B7" s="26" t="s">
        <v>151</v>
      </c>
      <c r="C7" s="71"/>
      <c r="D7" s="43">
        <f>D8+D12+D16+D20+D24+D28</f>
        <v>0</v>
      </c>
      <c r="E7" s="43">
        <f>E8+E12+E16+E20+E24+E28</f>
        <v>0</v>
      </c>
      <c r="F7" s="43">
        <f>F8+F12+F16+F20+F24+F28</f>
        <v>0</v>
      </c>
      <c r="G7" s="45">
        <f>SUM(D7:F7)</f>
        <v>0</v>
      </c>
    </row>
    <row r="8" spans="1:7" ht="16.5" customHeight="1">
      <c r="A8" s="66" t="s">
        <v>249</v>
      </c>
      <c r="B8" s="26" t="s">
        <v>128</v>
      </c>
      <c r="C8" s="71"/>
      <c r="D8" s="46">
        <f>D9-D11</f>
        <v>0</v>
      </c>
      <c r="E8" s="46">
        <f>E9-E11</f>
        <v>0</v>
      </c>
      <c r="F8" s="46">
        <f>F9-F11</f>
        <v>0</v>
      </c>
      <c r="G8" s="45">
        <f aca="true" t="shared" si="0" ref="G8:G28">SUM(D8:F8)</f>
        <v>0</v>
      </c>
    </row>
    <row r="9" spans="1:7" ht="10.5" customHeight="1">
      <c r="A9" s="41" t="s">
        <v>30</v>
      </c>
      <c r="B9" s="30"/>
      <c r="C9" s="13"/>
      <c r="D9" s="154"/>
      <c r="E9" s="154">
        <v>10612326.9</v>
      </c>
      <c r="F9" s="154">
        <v>115934.5</v>
      </c>
      <c r="G9" s="156"/>
    </row>
    <row r="10" spans="1:7" ht="12" customHeight="1">
      <c r="A10" s="41" t="s">
        <v>250</v>
      </c>
      <c r="B10" s="33" t="s">
        <v>152</v>
      </c>
      <c r="C10" s="38" t="s">
        <v>153</v>
      </c>
      <c r="D10" s="155"/>
      <c r="E10" s="155"/>
      <c r="F10" s="155"/>
      <c r="G10" s="158"/>
    </row>
    <row r="11" spans="1:7" ht="16.5" customHeight="1">
      <c r="A11" s="69" t="s">
        <v>251</v>
      </c>
      <c r="B11" s="26" t="s">
        <v>154</v>
      </c>
      <c r="C11" s="48" t="s">
        <v>155</v>
      </c>
      <c r="D11" s="46"/>
      <c r="E11" s="43">
        <v>10612326.9</v>
      </c>
      <c r="F11" s="46">
        <v>115934.5</v>
      </c>
      <c r="G11" s="45"/>
    </row>
    <row r="12" spans="1:7" ht="16.5" customHeight="1">
      <c r="A12" s="74" t="s">
        <v>252</v>
      </c>
      <c r="B12" s="26" t="s">
        <v>135</v>
      </c>
      <c r="C12" s="38"/>
      <c r="D12" s="46">
        <f>D13-D15</f>
        <v>0</v>
      </c>
      <c r="E12" s="46">
        <f>E13-E15</f>
        <v>0</v>
      </c>
      <c r="F12" s="46">
        <f>F13-F15</f>
        <v>0</v>
      </c>
      <c r="G12" s="45">
        <f t="shared" si="0"/>
        <v>0</v>
      </c>
    </row>
    <row r="13" spans="1:7" ht="12">
      <c r="A13" s="41" t="s">
        <v>30</v>
      </c>
      <c r="B13" s="30"/>
      <c r="C13" s="37"/>
      <c r="D13" s="154"/>
      <c r="E13" s="154"/>
      <c r="F13" s="154"/>
      <c r="G13" s="156">
        <f>SUM(D13:F14)</f>
        <v>0</v>
      </c>
    </row>
    <row r="14" spans="1:7" ht="21.75" customHeight="1">
      <c r="A14" s="72" t="s">
        <v>253</v>
      </c>
      <c r="B14" s="33" t="s">
        <v>156</v>
      </c>
      <c r="C14" s="38" t="s">
        <v>157</v>
      </c>
      <c r="D14" s="155"/>
      <c r="E14" s="155"/>
      <c r="F14" s="155"/>
      <c r="G14" s="158"/>
    </row>
    <row r="15" spans="1:7" ht="16.5" customHeight="1">
      <c r="A15" s="72" t="s">
        <v>254</v>
      </c>
      <c r="B15" s="33" t="s">
        <v>158</v>
      </c>
      <c r="C15" s="27" t="s">
        <v>159</v>
      </c>
      <c r="D15" s="29"/>
      <c r="E15" s="29"/>
      <c r="F15" s="47"/>
      <c r="G15" s="45">
        <f t="shared" si="0"/>
        <v>0</v>
      </c>
    </row>
    <row r="16" spans="1:7" ht="16.5" customHeight="1">
      <c r="A16" s="74" t="s">
        <v>160</v>
      </c>
      <c r="B16" s="26" t="s">
        <v>149</v>
      </c>
      <c r="C16" s="27"/>
      <c r="D16" s="28">
        <f>D17-D19</f>
        <v>0</v>
      </c>
      <c r="E16" s="28">
        <f>E17-E19</f>
        <v>0</v>
      </c>
      <c r="F16" s="28">
        <f>F17-F19</f>
        <v>0</v>
      </c>
      <c r="G16" s="45">
        <f t="shared" si="0"/>
        <v>0</v>
      </c>
    </row>
    <row r="17" spans="1:7" ht="12.75" customHeight="1">
      <c r="A17" s="41" t="s">
        <v>30</v>
      </c>
      <c r="B17" s="30"/>
      <c r="C17" s="18"/>
      <c r="D17" s="154"/>
      <c r="E17" s="154"/>
      <c r="F17" s="154"/>
      <c r="G17" s="156">
        <f>SUM(D17:F18)</f>
        <v>0</v>
      </c>
    </row>
    <row r="18" spans="1:7" ht="12.75" customHeight="1">
      <c r="A18" s="42" t="s">
        <v>161</v>
      </c>
      <c r="B18" s="33" t="s">
        <v>162</v>
      </c>
      <c r="C18" s="27" t="s">
        <v>163</v>
      </c>
      <c r="D18" s="155"/>
      <c r="E18" s="155"/>
      <c r="F18" s="155"/>
      <c r="G18" s="158"/>
    </row>
    <row r="19" spans="1:7" ht="16.5" customHeight="1">
      <c r="A19" s="41" t="s">
        <v>164</v>
      </c>
      <c r="B19" s="26" t="s">
        <v>165</v>
      </c>
      <c r="C19" s="27" t="s">
        <v>166</v>
      </c>
      <c r="D19" s="28"/>
      <c r="E19" s="28"/>
      <c r="F19" s="46"/>
      <c r="G19" s="45">
        <f t="shared" si="0"/>
        <v>0</v>
      </c>
    </row>
    <row r="20" spans="1:7" ht="16.5" customHeight="1">
      <c r="A20" s="74" t="s">
        <v>255</v>
      </c>
      <c r="B20" s="26" t="s">
        <v>167</v>
      </c>
      <c r="C20" s="27"/>
      <c r="D20" s="28">
        <f>D21-D23</f>
        <v>0</v>
      </c>
      <c r="E20" s="28">
        <f>E21-E23</f>
        <v>0</v>
      </c>
      <c r="F20" s="28">
        <f>F21-F23</f>
        <v>0</v>
      </c>
      <c r="G20" s="45">
        <f t="shared" si="0"/>
        <v>0</v>
      </c>
    </row>
    <row r="21" spans="1:7" ht="12">
      <c r="A21" s="41" t="s">
        <v>30</v>
      </c>
      <c r="B21" s="30"/>
      <c r="C21" s="18"/>
      <c r="D21" s="154"/>
      <c r="E21" s="154"/>
      <c r="F21" s="154"/>
      <c r="G21" s="156">
        <f>SUM(D21:F22)</f>
        <v>0</v>
      </c>
    </row>
    <row r="22" spans="1:7" ht="12">
      <c r="A22" s="42" t="s">
        <v>256</v>
      </c>
      <c r="B22" s="33" t="s">
        <v>168</v>
      </c>
      <c r="C22" s="27" t="s">
        <v>169</v>
      </c>
      <c r="D22" s="155"/>
      <c r="E22" s="155"/>
      <c r="F22" s="155"/>
      <c r="G22" s="158"/>
    </row>
    <row r="23" spans="1:7" ht="16.5" customHeight="1">
      <c r="A23" s="41" t="s">
        <v>257</v>
      </c>
      <c r="B23" s="26" t="s">
        <v>170</v>
      </c>
      <c r="C23" s="27" t="s">
        <v>171</v>
      </c>
      <c r="D23" s="28"/>
      <c r="E23" s="28"/>
      <c r="F23" s="46"/>
      <c r="G23" s="45">
        <f t="shared" si="0"/>
        <v>0</v>
      </c>
    </row>
    <row r="24" spans="1:7" ht="16.5" customHeight="1">
      <c r="A24" s="74" t="s">
        <v>172</v>
      </c>
      <c r="B24" s="30" t="s">
        <v>173</v>
      </c>
      <c r="C24" s="18"/>
      <c r="D24" s="31">
        <f>D25-D27</f>
        <v>0</v>
      </c>
      <c r="E24" s="31">
        <f>E25-E27</f>
        <v>0</v>
      </c>
      <c r="F24" s="31">
        <f>F25-F27</f>
        <v>0</v>
      </c>
      <c r="G24" s="45">
        <f t="shared" si="0"/>
        <v>0</v>
      </c>
    </row>
    <row r="25" spans="1:7" ht="15.75" customHeight="1">
      <c r="A25" s="41" t="s">
        <v>30</v>
      </c>
      <c r="B25" s="30"/>
      <c r="C25" s="13"/>
      <c r="D25" s="154"/>
      <c r="E25" s="154"/>
      <c r="F25" s="154"/>
      <c r="G25" s="156">
        <f>SUM(D25:F26)</f>
        <v>0</v>
      </c>
    </row>
    <row r="26" spans="1:7" ht="12.75" customHeight="1">
      <c r="A26" s="42" t="s">
        <v>258</v>
      </c>
      <c r="B26" s="32" t="s">
        <v>174</v>
      </c>
      <c r="C26" s="27" t="s">
        <v>175</v>
      </c>
      <c r="D26" s="155"/>
      <c r="E26" s="155"/>
      <c r="F26" s="155"/>
      <c r="G26" s="158"/>
    </row>
    <row r="27" spans="1:7" ht="16.5" customHeight="1">
      <c r="A27" s="42" t="s">
        <v>259</v>
      </c>
      <c r="B27" s="30" t="s">
        <v>176</v>
      </c>
      <c r="C27" s="27" t="s">
        <v>177</v>
      </c>
      <c r="D27" s="31"/>
      <c r="E27" s="31"/>
      <c r="F27" s="43"/>
      <c r="G27" s="45">
        <f t="shared" si="0"/>
        <v>0</v>
      </c>
    </row>
    <row r="28" spans="1:7" ht="16.5" customHeight="1">
      <c r="A28" s="74" t="s">
        <v>260</v>
      </c>
      <c r="B28" s="30" t="s">
        <v>178</v>
      </c>
      <c r="C28" s="18"/>
      <c r="D28" s="31">
        <f>D29-D31</f>
        <v>0</v>
      </c>
      <c r="E28" s="31">
        <f>E29-E31</f>
        <v>0</v>
      </c>
      <c r="F28" s="31">
        <f>F29-F31</f>
        <v>0</v>
      </c>
      <c r="G28" s="45">
        <f t="shared" si="0"/>
        <v>0</v>
      </c>
    </row>
    <row r="29" spans="1:7" ht="10.5" customHeight="1">
      <c r="A29" s="41" t="s">
        <v>30</v>
      </c>
      <c r="B29" s="30"/>
      <c r="C29" s="13"/>
      <c r="D29" s="154"/>
      <c r="E29" s="154">
        <v>7536.79</v>
      </c>
      <c r="F29" s="154"/>
      <c r="G29" s="156"/>
    </row>
    <row r="30" spans="1:7" ht="12" customHeight="1">
      <c r="A30" s="42" t="s">
        <v>261</v>
      </c>
      <c r="B30" s="33" t="s">
        <v>179</v>
      </c>
      <c r="C30" s="27" t="s">
        <v>180</v>
      </c>
      <c r="D30" s="155"/>
      <c r="E30" s="155"/>
      <c r="F30" s="155"/>
      <c r="G30" s="158"/>
    </row>
    <row r="31" spans="1:7" ht="16.5" customHeight="1">
      <c r="A31" s="42" t="s">
        <v>262</v>
      </c>
      <c r="B31" s="26" t="s">
        <v>181</v>
      </c>
      <c r="C31" s="44" t="s">
        <v>182</v>
      </c>
      <c r="D31" s="28"/>
      <c r="E31" s="28">
        <v>7536.79</v>
      </c>
      <c r="F31" s="28"/>
      <c r="G31" s="45"/>
    </row>
  </sheetData>
  <sheetProtection/>
  <mergeCells count="26">
    <mergeCell ref="F21:F22"/>
    <mergeCell ref="G21:G22"/>
    <mergeCell ref="D13:D14"/>
    <mergeCell ref="E13:E14"/>
    <mergeCell ref="F13:F14"/>
    <mergeCell ref="G13:G14"/>
    <mergeCell ref="D21:D22"/>
    <mergeCell ref="E21:E22"/>
    <mergeCell ref="D29:D30"/>
    <mergeCell ref="E29:E30"/>
    <mergeCell ref="F29:F30"/>
    <mergeCell ref="G29:G30"/>
    <mergeCell ref="F25:F26"/>
    <mergeCell ref="G25:G26"/>
    <mergeCell ref="D25:D26"/>
    <mergeCell ref="E25:E26"/>
    <mergeCell ref="A1:G1"/>
    <mergeCell ref="C2:C4"/>
    <mergeCell ref="F17:F18"/>
    <mergeCell ref="G17:G18"/>
    <mergeCell ref="D17:D18"/>
    <mergeCell ref="E17:E18"/>
    <mergeCell ref="D9:D10"/>
    <mergeCell ref="E9:E10"/>
    <mergeCell ref="F9:F10"/>
    <mergeCell ref="G9:G10"/>
  </mergeCells>
  <printOptions/>
  <pageMargins left="0.7874015748031497" right="0.3937007874015748" top="0.5905511811023623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7"/>
  <sheetViews>
    <sheetView showGridLines="0" tabSelected="1" zoomScalePageLayoutView="0" workbookViewId="0" topLeftCell="A1">
      <selection activeCell="K19" sqref="K19:W19"/>
    </sheetView>
  </sheetViews>
  <sheetFormatPr defaultColWidth="2.75390625" defaultRowHeight="12.75"/>
  <cols>
    <col min="1" max="1" width="1.625" style="8" customWidth="1"/>
    <col min="2" max="2" width="4.625" style="8" customWidth="1"/>
    <col min="3" max="3" width="1.625" style="8" customWidth="1"/>
    <col min="4" max="50" width="2.75390625" style="8" customWidth="1"/>
    <col min="51" max="51" width="0.74609375" style="8" customWidth="1"/>
    <col min="52" max="53" width="2.75390625" style="8" customWidth="1"/>
    <col min="54" max="54" width="3.125" style="8" customWidth="1"/>
    <col min="55" max="55" width="2.75390625" style="8" hidden="1" customWidth="1"/>
    <col min="56" max="16384" width="2.75390625" style="8" customWidth="1"/>
  </cols>
  <sheetData>
    <row r="1" spans="1:50" ht="12.75" customHeight="1">
      <c r="A1" s="170" t="s">
        <v>277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</row>
    <row r="2" spans="1:50" ht="36.75" customHeight="1">
      <c r="A2" s="200" t="s">
        <v>11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 t="s">
        <v>278</v>
      </c>
      <c r="W2" s="179"/>
      <c r="X2" s="179" t="s">
        <v>279</v>
      </c>
      <c r="Y2" s="179"/>
      <c r="Z2" s="179"/>
      <c r="AA2" s="179" t="s">
        <v>280</v>
      </c>
      <c r="AB2" s="179"/>
      <c r="AC2" s="179"/>
      <c r="AD2" s="179"/>
      <c r="AE2" s="179"/>
      <c r="AF2" s="179"/>
      <c r="AG2" s="179" t="s">
        <v>300</v>
      </c>
      <c r="AH2" s="179"/>
      <c r="AI2" s="179"/>
      <c r="AJ2" s="179"/>
      <c r="AK2" s="179"/>
      <c r="AL2" s="179"/>
      <c r="AM2" s="179" t="s">
        <v>301</v>
      </c>
      <c r="AN2" s="179"/>
      <c r="AO2" s="179"/>
      <c r="AP2" s="179"/>
      <c r="AQ2" s="179"/>
      <c r="AR2" s="179"/>
      <c r="AS2" s="179" t="s">
        <v>13</v>
      </c>
      <c r="AT2" s="179"/>
      <c r="AU2" s="179"/>
      <c r="AV2" s="179"/>
      <c r="AW2" s="179"/>
      <c r="AX2" s="180"/>
    </row>
    <row r="3" spans="1:50" ht="12.75" customHeight="1" thickBot="1">
      <c r="A3" s="201" t="s">
        <v>265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177" t="s">
        <v>266</v>
      </c>
      <c r="W3" s="177"/>
      <c r="X3" s="177" t="s">
        <v>267</v>
      </c>
      <c r="Y3" s="177"/>
      <c r="Z3" s="177"/>
      <c r="AA3" s="177" t="s">
        <v>268</v>
      </c>
      <c r="AB3" s="177"/>
      <c r="AC3" s="177"/>
      <c r="AD3" s="177"/>
      <c r="AE3" s="177"/>
      <c r="AF3" s="177"/>
      <c r="AG3" s="177" t="s">
        <v>269</v>
      </c>
      <c r="AH3" s="177"/>
      <c r="AI3" s="177"/>
      <c r="AJ3" s="177"/>
      <c r="AK3" s="177"/>
      <c r="AL3" s="177"/>
      <c r="AM3" s="177" t="s">
        <v>15</v>
      </c>
      <c r="AN3" s="177"/>
      <c r="AO3" s="177"/>
      <c r="AP3" s="177"/>
      <c r="AQ3" s="177"/>
      <c r="AR3" s="177"/>
      <c r="AS3" s="177" t="s">
        <v>16</v>
      </c>
      <c r="AT3" s="177"/>
      <c r="AU3" s="177"/>
      <c r="AV3" s="177"/>
      <c r="AW3" s="177"/>
      <c r="AX3" s="178"/>
    </row>
    <row r="4" spans="1:50" ht="18" customHeight="1">
      <c r="A4" s="203" t="s">
        <v>286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198" t="s">
        <v>153</v>
      </c>
      <c r="W4" s="197"/>
      <c r="X4" s="197"/>
      <c r="Y4" s="197"/>
      <c r="Z4" s="197"/>
      <c r="AA4" s="181">
        <f>AA5+AA9+AA13</f>
        <v>0</v>
      </c>
      <c r="AB4" s="181"/>
      <c r="AC4" s="181"/>
      <c r="AD4" s="181"/>
      <c r="AE4" s="181"/>
      <c r="AF4" s="181"/>
      <c r="AG4" s="181">
        <f>AG5+AG9+AG13</f>
        <v>-35047.51999999955</v>
      </c>
      <c r="AH4" s="181"/>
      <c r="AI4" s="181"/>
      <c r="AJ4" s="181"/>
      <c r="AK4" s="181"/>
      <c r="AL4" s="181"/>
      <c r="AM4" s="181">
        <f>AM5+AM9+AM13</f>
        <v>0</v>
      </c>
      <c r="AN4" s="181"/>
      <c r="AO4" s="181"/>
      <c r="AP4" s="181"/>
      <c r="AQ4" s="181"/>
      <c r="AR4" s="181"/>
      <c r="AS4" s="181">
        <f>SUM(AA4:AR4)</f>
        <v>-35047.51999999955</v>
      </c>
      <c r="AT4" s="181"/>
      <c r="AU4" s="181"/>
      <c r="AV4" s="181"/>
      <c r="AW4" s="181"/>
      <c r="AX4" s="182"/>
    </row>
    <row r="5" spans="1:50" ht="27.75" customHeight="1">
      <c r="A5" s="139" t="s">
        <v>281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99" t="s">
        <v>157</v>
      </c>
      <c r="W5" s="185"/>
      <c r="X5" s="185"/>
      <c r="Y5" s="185"/>
      <c r="Z5" s="185"/>
      <c r="AA5" s="183">
        <f>AA6-AA8</f>
        <v>0</v>
      </c>
      <c r="AB5" s="183"/>
      <c r="AC5" s="183"/>
      <c r="AD5" s="183"/>
      <c r="AE5" s="183"/>
      <c r="AF5" s="183"/>
      <c r="AG5" s="183">
        <f>AG6-AG8</f>
        <v>1518</v>
      </c>
      <c r="AH5" s="183"/>
      <c r="AI5" s="183"/>
      <c r="AJ5" s="183"/>
      <c r="AK5" s="183"/>
      <c r="AL5" s="183"/>
      <c r="AM5" s="183">
        <f>AM6-AM8</f>
        <v>0</v>
      </c>
      <c r="AN5" s="183"/>
      <c r="AO5" s="183"/>
      <c r="AP5" s="183"/>
      <c r="AQ5" s="183"/>
      <c r="AR5" s="183"/>
      <c r="AS5" s="183">
        <f>SUM(AA5:AR5)</f>
        <v>1518</v>
      </c>
      <c r="AT5" s="183"/>
      <c r="AU5" s="183"/>
      <c r="AV5" s="183"/>
      <c r="AW5" s="183"/>
      <c r="AX5" s="184"/>
    </row>
    <row r="6" spans="1:50" ht="12.75" customHeight="1">
      <c r="A6" s="144" t="s">
        <v>30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205" t="s">
        <v>183</v>
      </c>
      <c r="W6" s="206"/>
      <c r="X6" s="209" t="s">
        <v>184</v>
      </c>
      <c r="Y6" s="210"/>
      <c r="Z6" s="206"/>
      <c r="AA6" s="171"/>
      <c r="AB6" s="172"/>
      <c r="AC6" s="172"/>
      <c r="AD6" s="172"/>
      <c r="AE6" s="172"/>
      <c r="AF6" s="188"/>
      <c r="AG6" s="171">
        <v>2908.83</v>
      </c>
      <c r="AH6" s="172"/>
      <c r="AI6" s="172"/>
      <c r="AJ6" s="172"/>
      <c r="AK6" s="172"/>
      <c r="AL6" s="188"/>
      <c r="AM6" s="171"/>
      <c r="AN6" s="172"/>
      <c r="AO6" s="172"/>
      <c r="AP6" s="172"/>
      <c r="AQ6" s="172"/>
      <c r="AR6" s="188"/>
      <c r="AS6" s="171">
        <f>SUM(AA6:AR7)</f>
        <v>2908.83</v>
      </c>
      <c r="AT6" s="172"/>
      <c r="AU6" s="172"/>
      <c r="AV6" s="172"/>
      <c r="AW6" s="172"/>
      <c r="AX6" s="173"/>
    </row>
    <row r="7" spans="1:50" ht="12.75" customHeight="1">
      <c r="A7" s="169" t="s">
        <v>282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207"/>
      <c r="W7" s="208"/>
      <c r="X7" s="211"/>
      <c r="Y7" s="212"/>
      <c r="Z7" s="208"/>
      <c r="AA7" s="174"/>
      <c r="AB7" s="175"/>
      <c r="AC7" s="175"/>
      <c r="AD7" s="175"/>
      <c r="AE7" s="175"/>
      <c r="AF7" s="189"/>
      <c r="AG7" s="174"/>
      <c r="AH7" s="175"/>
      <c r="AI7" s="175"/>
      <c r="AJ7" s="175"/>
      <c r="AK7" s="175"/>
      <c r="AL7" s="189"/>
      <c r="AM7" s="174"/>
      <c r="AN7" s="175"/>
      <c r="AO7" s="175"/>
      <c r="AP7" s="175"/>
      <c r="AQ7" s="175"/>
      <c r="AR7" s="189"/>
      <c r="AS7" s="174"/>
      <c r="AT7" s="175"/>
      <c r="AU7" s="175"/>
      <c r="AV7" s="175"/>
      <c r="AW7" s="175"/>
      <c r="AX7" s="176"/>
    </row>
    <row r="8" spans="1:50" ht="16.5" customHeight="1">
      <c r="A8" s="168" t="s">
        <v>283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99" t="s">
        <v>185</v>
      </c>
      <c r="W8" s="185"/>
      <c r="X8" s="185" t="s">
        <v>186</v>
      </c>
      <c r="Y8" s="185"/>
      <c r="Z8" s="185"/>
      <c r="AA8" s="183"/>
      <c r="AB8" s="183"/>
      <c r="AC8" s="183"/>
      <c r="AD8" s="183"/>
      <c r="AE8" s="183"/>
      <c r="AF8" s="183"/>
      <c r="AG8" s="183">
        <v>1390.83</v>
      </c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>
        <f>SUM(AA8:AR8)</f>
        <v>1390.83</v>
      </c>
      <c r="AT8" s="183"/>
      <c r="AU8" s="183"/>
      <c r="AV8" s="183"/>
      <c r="AW8" s="183"/>
      <c r="AX8" s="184"/>
    </row>
    <row r="9" spans="1:50" ht="29.25" customHeight="1">
      <c r="A9" s="139" t="s">
        <v>284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99" t="s">
        <v>163</v>
      </c>
      <c r="W9" s="185"/>
      <c r="X9" s="185"/>
      <c r="Y9" s="185"/>
      <c r="Z9" s="185"/>
      <c r="AA9" s="183">
        <f>AA10-AA12</f>
        <v>0</v>
      </c>
      <c r="AB9" s="183"/>
      <c r="AC9" s="183"/>
      <c r="AD9" s="183"/>
      <c r="AE9" s="183"/>
      <c r="AF9" s="183"/>
      <c r="AG9" s="183">
        <f>AG10-AG12</f>
        <v>0</v>
      </c>
      <c r="AH9" s="183"/>
      <c r="AI9" s="183"/>
      <c r="AJ9" s="183"/>
      <c r="AK9" s="183"/>
      <c r="AL9" s="183"/>
      <c r="AM9" s="183">
        <f>AM10-AM12</f>
        <v>0</v>
      </c>
      <c r="AN9" s="183"/>
      <c r="AO9" s="183"/>
      <c r="AP9" s="183"/>
      <c r="AQ9" s="183"/>
      <c r="AR9" s="183"/>
      <c r="AS9" s="183">
        <f>SUM(AA9:AR9)</f>
        <v>0</v>
      </c>
      <c r="AT9" s="183"/>
      <c r="AU9" s="183"/>
      <c r="AV9" s="183"/>
      <c r="AW9" s="183"/>
      <c r="AX9" s="184"/>
    </row>
    <row r="10" spans="1:50" ht="12.75" customHeight="1">
      <c r="A10" s="204" t="s">
        <v>30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5" t="s">
        <v>187</v>
      </c>
      <c r="W10" s="206"/>
      <c r="X10" s="209" t="s">
        <v>202</v>
      </c>
      <c r="Y10" s="210"/>
      <c r="Z10" s="206"/>
      <c r="AA10" s="171"/>
      <c r="AB10" s="172"/>
      <c r="AC10" s="172"/>
      <c r="AD10" s="172"/>
      <c r="AE10" s="172"/>
      <c r="AF10" s="188"/>
      <c r="AG10" s="171"/>
      <c r="AH10" s="172"/>
      <c r="AI10" s="172"/>
      <c r="AJ10" s="172"/>
      <c r="AK10" s="172"/>
      <c r="AL10" s="188"/>
      <c r="AM10" s="171"/>
      <c r="AN10" s="172"/>
      <c r="AO10" s="172"/>
      <c r="AP10" s="172"/>
      <c r="AQ10" s="172"/>
      <c r="AR10" s="188"/>
      <c r="AS10" s="171">
        <f>SUM(AA10:AR11)</f>
        <v>0</v>
      </c>
      <c r="AT10" s="172"/>
      <c r="AU10" s="172"/>
      <c r="AV10" s="172"/>
      <c r="AW10" s="172"/>
      <c r="AX10" s="173"/>
    </row>
    <row r="11" spans="1:50" ht="12.75" customHeight="1">
      <c r="A11" s="169" t="s">
        <v>287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207"/>
      <c r="W11" s="208"/>
      <c r="X11" s="211"/>
      <c r="Y11" s="212"/>
      <c r="Z11" s="208"/>
      <c r="AA11" s="174"/>
      <c r="AB11" s="175"/>
      <c r="AC11" s="175"/>
      <c r="AD11" s="175"/>
      <c r="AE11" s="175"/>
      <c r="AF11" s="189"/>
      <c r="AG11" s="174"/>
      <c r="AH11" s="175"/>
      <c r="AI11" s="175"/>
      <c r="AJ11" s="175"/>
      <c r="AK11" s="175"/>
      <c r="AL11" s="189"/>
      <c r="AM11" s="174"/>
      <c r="AN11" s="175"/>
      <c r="AO11" s="175"/>
      <c r="AP11" s="175"/>
      <c r="AQ11" s="175"/>
      <c r="AR11" s="189"/>
      <c r="AS11" s="174"/>
      <c r="AT11" s="175"/>
      <c r="AU11" s="175"/>
      <c r="AV11" s="175"/>
      <c r="AW11" s="175"/>
      <c r="AX11" s="176"/>
    </row>
    <row r="12" spans="1:50" ht="16.5" customHeight="1">
      <c r="A12" s="168" t="s">
        <v>285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99" t="s">
        <v>188</v>
      </c>
      <c r="W12" s="185"/>
      <c r="X12" s="185" t="s">
        <v>203</v>
      </c>
      <c r="Y12" s="185"/>
      <c r="Z12" s="185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>
        <f>SUM(AA12:AR12)</f>
        <v>0</v>
      </c>
      <c r="AT12" s="183"/>
      <c r="AU12" s="183"/>
      <c r="AV12" s="183"/>
      <c r="AW12" s="183"/>
      <c r="AX12" s="184"/>
    </row>
    <row r="13" spans="1:50" ht="12.75" customHeight="1">
      <c r="A13" s="139" t="s">
        <v>189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99" t="s">
        <v>169</v>
      </c>
      <c r="W13" s="185"/>
      <c r="X13" s="185"/>
      <c r="Y13" s="185"/>
      <c r="Z13" s="185"/>
      <c r="AA13" s="183">
        <f>AA14-AA16</f>
        <v>0</v>
      </c>
      <c r="AB13" s="183"/>
      <c r="AC13" s="183"/>
      <c r="AD13" s="183"/>
      <c r="AE13" s="183"/>
      <c r="AF13" s="183"/>
      <c r="AG13" s="183">
        <f>AG14-AG16</f>
        <v>-36565.51999999955</v>
      </c>
      <c r="AH13" s="183"/>
      <c r="AI13" s="183"/>
      <c r="AJ13" s="183"/>
      <c r="AK13" s="183"/>
      <c r="AL13" s="183"/>
      <c r="AM13" s="183">
        <f>AM14-AM16</f>
        <v>0</v>
      </c>
      <c r="AN13" s="183"/>
      <c r="AO13" s="183"/>
      <c r="AP13" s="183"/>
      <c r="AQ13" s="183"/>
      <c r="AR13" s="183"/>
      <c r="AS13" s="183">
        <f>SUM(AA13:AR13)</f>
        <v>-36565.51999999955</v>
      </c>
      <c r="AT13" s="183"/>
      <c r="AU13" s="183"/>
      <c r="AV13" s="183"/>
      <c r="AW13" s="183"/>
      <c r="AX13" s="184"/>
    </row>
    <row r="14" spans="1:50" ht="12.75" customHeight="1">
      <c r="A14" s="144" t="s">
        <v>30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205" t="s">
        <v>191</v>
      </c>
      <c r="W14" s="206"/>
      <c r="X14" s="209" t="s">
        <v>192</v>
      </c>
      <c r="Y14" s="210"/>
      <c r="Z14" s="206"/>
      <c r="AA14" s="171"/>
      <c r="AB14" s="172"/>
      <c r="AC14" s="172"/>
      <c r="AD14" s="172"/>
      <c r="AE14" s="172"/>
      <c r="AF14" s="188"/>
      <c r="AG14" s="171">
        <v>10384463.72</v>
      </c>
      <c r="AH14" s="172"/>
      <c r="AI14" s="172"/>
      <c r="AJ14" s="172"/>
      <c r="AK14" s="172"/>
      <c r="AL14" s="188"/>
      <c r="AM14" s="171">
        <v>115934.5</v>
      </c>
      <c r="AN14" s="172"/>
      <c r="AO14" s="172"/>
      <c r="AP14" s="172"/>
      <c r="AQ14" s="172"/>
      <c r="AR14" s="188"/>
      <c r="AS14" s="171"/>
      <c r="AT14" s="172"/>
      <c r="AU14" s="172"/>
      <c r="AV14" s="172"/>
      <c r="AW14" s="172"/>
      <c r="AX14" s="173"/>
    </row>
    <row r="15" spans="1:50" ht="12.75" customHeight="1">
      <c r="A15" s="169" t="s">
        <v>190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207"/>
      <c r="W15" s="208"/>
      <c r="X15" s="211"/>
      <c r="Y15" s="212"/>
      <c r="Z15" s="208"/>
      <c r="AA15" s="174"/>
      <c r="AB15" s="175"/>
      <c r="AC15" s="175"/>
      <c r="AD15" s="175"/>
      <c r="AE15" s="175"/>
      <c r="AF15" s="189"/>
      <c r="AG15" s="174"/>
      <c r="AH15" s="175"/>
      <c r="AI15" s="175"/>
      <c r="AJ15" s="175"/>
      <c r="AK15" s="175"/>
      <c r="AL15" s="189"/>
      <c r="AM15" s="174"/>
      <c r="AN15" s="175"/>
      <c r="AO15" s="175"/>
      <c r="AP15" s="175"/>
      <c r="AQ15" s="175"/>
      <c r="AR15" s="189"/>
      <c r="AS15" s="174"/>
      <c r="AT15" s="175"/>
      <c r="AU15" s="175"/>
      <c r="AV15" s="175"/>
      <c r="AW15" s="175"/>
      <c r="AX15" s="176"/>
    </row>
    <row r="16" spans="1:50" ht="16.5" customHeight="1" thickBot="1">
      <c r="A16" s="168" t="s">
        <v>193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213" t="s">
        <v>194</v>
      </c>
      <c r="W16" s="214"/>
      <c r="X16" s="214" t="s">
        <v>195</v>
      </c>
      <c r="Y16" s="214"/>
      <c r="Z16" s="214"/>
      <c r="AA16" s="215"/>
      <c r="AB16" s="216"/>
      <c r="AC16" s="216"/>
      <c r="AD16" s="216"/>
      <c r="AE16" s="216"/>
      <c r="AF16" s="217"/>
      <c r="AG16" s="186">
        <v>10421029.24</v>
      </c>
      <c r="AH16" s="186"/>
      <c r="AI16" s="186"/>
      <c r="AJ16" s="186"/>
      <c r="AK16" s="186"/>
      <c r="AL16" s="186"/>
      <c r="AM16" s="186">
        <v>115934.5</v>
      </c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7"/>
    </row>
    <row r="17" spans="1:49" ht="12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</row>
    <row r="18" spans="1:50" ht="12">
      <c r="A18" s="190" t="s">
        <v>196</v>
      </c>
      <c r="B18" s="190"/>
      <c r="C18" s="190"/>
      <c r="D18" s="190"/>
      <c r="E18" s="190"/>
      <c r="F18" s="97"/>
      <c r="G18" s="97"/>
      <c r="H18" s="97"/>
      <c r="I18" s="97"/>
      <c r="K18" s="97" t="s">
        <v>318</v>
      </c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Y18" s="190" t="s">
        <v>199</v>
      </c>
      <c r="Z18" s="190"/>
      <c r="AA18" s="190"/>
      <c r="AB18" s="190"/>
      <c r="AC18" s="190"/>
      <c r="AD18" s="190"/>
      <c r="AE18" s="97"/>
      <c r="AF18" s="97"/>
      <c r="AG18" s="97"/>
      <c r="AH18" s="97"/>
      <c r="AJ18" s="97" t="s">
        <v>317</v>
      </c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17"/>
    </row>
    <row r="19" spans="1:50" ht="12">
      <c r="A19" s="190"/>
      <c r="B19" s="190"/>
      <c r="C19" s="190"/>
      <c r="D19" s="190"/>
      <c r="E19" s="190"/>
      <c r="F19" s="192" t="s">
        <v>197</v>
      </c>
      <c r="G19" s="192"/>
      <c r="H19" s="192"/>
      <c r="I19" s="192"/>
      <c r="J19" s="83"/>
      <c r="K19" s="192" t="s">
        <v>198</v>
      </c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84"/>
      <c r="Y19" s="191"/>
      <c r="Z19" s="191"/>
      <c r="AA19" s="191"/>
      <c r="AB19" s="191"/>
      <c r="AC19" s="191"/>
      <c r="AD19" s="191"/>
      <c r="AE19" s="192" t="s">
        <v>197</v>
      </c>
      <c r="AF19" s="192"/>
      <c r="AG19" s="192"/>
      <c r="AH19" s="192"/>
      <c r="AI19" s="83"/>
      <c r="AJ19" s="193" t="s">
        <v>198</v>
      </c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7"/>
    </row>
    <row r="20" spans="6:49" ht="12"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1:49" ht="13.5">
      <c r="A21" s="194" t="s">
        <v>270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</row>
    <row r="22" spans="28:49" ht="12">
      <c r="AB22" s="192" t="s">
        <v>271</v>
      </c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</row>
    <row r="23" spans="17:49" ht="12.75" customHeight="1">
      <c r="Q23" s="190" t="s">
        <v>196</v>
      </c>
      <c r="R23" s="190"/>
      <c r="S23" s="190"/>
      <c r="T23" s="190"/>
      <c r="U23" s="190"/>
      <c r="V23" s="190"/>
      <c r="W23" s="190"/>
      <c r="X23" s="97"/>
      <c r="Y23" s="97"/>
      <c r="Z23" s="97"/>
      <c r="AA23" s="97"/>
      <c r="AB23" s="97"/>
      <c r="AC23" s="97"/>
      <c r="AD23" s="97"/>
      <c r="AE23" s="10"/>
      <c r="AF23" s="97"/>
      <c r="AG23" s="97"/>
      <c r="AH23" s="97"/>
      <c r="AI23" s="97"/>
      <c r="AJ23" s="10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</row>
    <row r="24" spans="17:49" ht="12.75" customHeight="1">
      <c r="Q24" s="190" t="s">
        <v>272</v>
      </c>
      <c r="R24" s="190"/>
      <c r="S24" s="190"/>
      <c r="T24" s="190"/>
      <c r="U24" s="190"/>
      <c r="V24" s="190"/>
      <c r="W24" s="190"/>
      <c r="X24" s="195" t="s">
        <v>273</v>
      </c>
      <c r="Y24" s="195"/>
      <c r="Z24" s="195"/>
      <c r="AA24" s="195"/>
      <c r="AB24" s="195"/>
      <c r="AC24" s="195"/>
      <c r="AD24" s="195"/>
      <c r="AE24" s="85"/>
      <c r="AF24" s="196" t="s">
        <v>197</v>
      </c>
      <c r="AG24" s="196"/>
      <c r="AH24" s="196"/>
      <c r="AI24" s="196"/>
      <c r="AJ24" s="86"/>
      <c r="AK24" s="196" t="s">
        <v>198</v>
      </c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</row>
    <row r="25" spans="1:39" ht="12">
      <c r="A25" s="190" t="s">
        <v>274</v>
      </c>
      <c r="B25" s="190"/>
      <c r="C25" s="190"/>
      <c r="D25" s="190"/>
      <c r="E25" s="97"/>
      <c r="F25" s="97"/>
      <c r="G25" s="97"/>
      <c r="H25" s="97"/>
      <c r="I25" s="97"/>
      <c r="J25" s="97"/>
      <c r="K25" s="97"/>
      <c r="L25" s="10"/>
      <c r="M25" s="97"/>
      <c r="N25" s="97"/>
      <c r="O25" s="97"/>
      <c r="P25" s="97"/>
      <c r="Q25" s="10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F25" s="97"/>
      <c r="AG25" s="97"/>
      <c r="AH25" s="97"/>
      <c r="AI25" s="97"/>
      <c r="AJ25" s="97"/>
      <c r="AK25" s="97"/>
      <c r="AL25" s="97"/>
      <c r="AM25" s="97"/>
    </row>
    <row r="26" spans="5:39" ht="12">
      <c r="E26" s="195" t="s">
        <v>273</v>
      </c>
      <c r="F26" s="195"/>
      <c r="G26" s="195"/>
      <c r="H26" s="195"/>
      <c r="I26" s="195"/>
      <c r="J26" s="195"/>
      <c r="K26" s="195"/>
      <c r="L26" s="85"/>
      <c r="M26" s="196" t="s">
        <v>197</v>
      </c>
      <c r="N26" s="196"/>
      <c r="O26" s="196"/>
      <c r="P26" s="196"/>
      <c r="Q26" s="86"/>
      <c r="R26" s="196" t="s">
        <v>198</v>
      </c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84"/>
      <c r="AF26" s="192" t="s">
        <v>275</v>
      </c>
      <c r="AG26" s="192"/>
      <c r="AH26" s="192"/>
      <c r="AI26" s="192"/>
      <c r="AJ26" s="192"/>
      <c r="AK26" s="192"/>
      <c r="AL26" s="192"/>
      <c r="AM26" s="192"/>
    </row>
    <row r="27" spans="1:49" ht="12">
      <c r="A27" s="7" t="s">
        <v>200</v>
      </c>
      <c r="B27" s="9"/>
      <c r="C27" s="8" t="s">
        <v>200</v>
      </c>
      <c r="D27" s="97"/>
      <c r="E27" s="97"/>
      <c r="F27" s="97"/>
      <c r="G27" s="97"/>
      <c r="H27" s="97"/>
      <c r="I27" s="97"/>
      <c r="J27" s="8" t="s">
        <v>276</v>
      </c>
      <c r="K27" s="9"/>
      <c r="L27" s="190" t="s">
        <v>3</v>
      </c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</row>
  </sheetData>
  <sheetProtection/>
  <mergeCells count="123">
    <mergeCell ref="AA12:AF12"/>
    <mergeCell ref="AG12:AL12"/>
    <mergeCell ref="V16:W16"/>
    <mergeCell ref="X16:Z16"/>
    <mergeCell ref="AA16:AF16"/>
    <mergeCell ref="AG16:AL16"/>
    <mergeCell ref="AA14:AF15"/>
    <mergeCell ref="AG14:AL15"/>
    <mergeCell ref="V14:W15"/>
    <mergeCell ref="X14:Z15"/>
    <mergeCell ref="AS10:AX11"/>
    <mergeCell ref="AM12:AR12"/>
    <mergeCell ref="AS12:AX12"/>
    <mergeCell ref="V13:W13"/>
    <mergeCell ref="X13:Z13"/>
    <mergeCell ref="AA13:AF13"/>
    <mergeCell ref="AG13:AL13"/>
    <mergeCell ref="AM13:AR13"/>
    <mergeCell ref="AS13:AX13"/>
    <mergeCell ref="V12:W12"/>
    <mergeCell ref="AS8:AX8"/>
    <mergeCell ref="V9:W9"/>
    <mergeCell ref="X9:Z9"/>
    <mergeCell ref="AA9:AF9"/>
    <mergeCell ref="AG9:AL9"/>
    <mergeCell ref="AM9:AR9"/>
    <mergeCell ref="AS9:AX9"/>
    <mergeCell ref="V8:W8"/>
    <mergeCell ref="X8:Z8"/>
    <mergeCell ref="A12:U12"/>
    <mergeCell ref="AA8:AF8"/>
    <mergeCell ref="AG8:AL8"/>
    <mergeCell ref="V6:W7"/>
    <mergeCell ref="X6:Z7"/>
    <mergeCell ref="AA6:AF7"/>
    <mergeCell ref="AG6:AL7"/>
    <mergeCell ref="X12:Z12"/>
    <mergeCell ref="V10:W11"/>
    <mergeCell ref="X10:Z11"/>
    <mergeCell ref="A6:U6"/>
    <mergeCell ref="AM6:AR7"/>
    <mergeCell ref="A10:U10"/>
    <mergeCell ref="A11:U11"/>
    <mergeCell ref="AM8:AR8"/>
    <mergeCell ref="AM10:AR11"/>
    <mergeCell ref="AA10:AF11"/>
    <mergeCell ref="AG10:AL11"/>
    <mergeCell ref="AA2:AF2"/>
    <mergeCell ref="V3:W3"/>
    <mergeCell ref="V4:W4"/>
    <mergeCell ref="V5:W5"/>
    <mergeCell ref="A2:U2"/>
    <mergeCell ref="V2:W2"/>
    <mergeCell ref="X2:Z2"/>
    <mergeCell ref="A3:U3"/>
    <mergeCell ref="A4:U4"/>
    <mergeCell ref="A5:U5"/>
    <mergeCell ref="D27:I27"/>
    <mergeCell ref="L27:AW27"/>
    <mergeCell ref="AG3:AL3"/>
    <mergeCell ref="AG4:AL4"/>
    <mergeCell ref="AG5:AL5"/>
    <mergeCell ref="AA3:AF3"/>
    <mergeCell ref="AA4:AF4"/>
    <mergeCell ref="AA5:AF5"/>
    <mergeCell ref="X3:Z3"/>
    <mergeCell ref="X4:Z4"/>
    <mergeCell ref="A25:D25"/>
    <mergeCell ref="E25:K25"/>
    <mergeCell ref="M25:P25"/>
    <mergeCell ref="R25:AD25"/>
    <mergeCell ref="AF25:AM25"/>
    <mergeCell ref="E26:K26"/>
    <mergeCell ref="M26:P26"/>
    <mergeCell ref="R26:AD26"/>
    <mergeCell ref="AF26:AM26"/>
    <mergeCell ref="AB22:AW22"/>
    <mergeCell ref="Q23:W23"/>
    <mergeCell ref="X23:AD23"/>
    <mergeCell ref="AF23:AI23"/>
    <mergeCell ref="AK23:AW23"/>
    <mergeCell ref="Q24:W24"/>
    <mergeCell ref="X24:AD24"/>
    <mergeCell ref="AF24:AI24"/>
    <mergeCell ref="AK24:AW24"/>
    <mergeCell ref="Y19:AD19"/>
    <mergeCell ref="AE19:AH19"/>
    <mergeCell ref="AJ19:AW19"/>
    <mergeCell ref="A21:AA21"/>
    <mergeCell ref="AB21:AW21"/>
    <mergeCell ref="A19:E19"/>
    <mergeCell ref="F19:I19"/>
    <mergeCell ref="K19:W19"/>
    <mergeCell ref="AM16:AR16"/>
    <mergeCell ref="AS16:AX16"/>
    <mergeCell ref="AM14:AR15"/>
    <mergeCell ref="A17:AW17"/>
    <mergeCell ref="F18:I18"/>
    <mergeCell ref="K18:W18"/>
    <mergeCell ref="Y18:AD18"/>
    <mergeCell ref="AE18:AH18"/>
    <mergeCell ref="AJ18:AW18"/>
    <mergeCell ref="A18:E18"/>
    <mergeCell ref="AM5:AR5"/>
    <mergeCell ref="AS5:AX5"/>
    <mergeCell ref="X5:Z5"/>
    <mergeCell ref="AM4:AR4"/>
    <mergeCell ref="A14:U14"/>
    <mergeCell ref="A15:U15"/>
    <mergeCell ref="A8:U8"/>
    <mergeCell ref="A9:U9"/>
    <mergeCell ref="A13:U13"/>
    <mergeCell ref="AS14:AX15"/>
    <mergeCell ref="A16:U16"/>
    <mergeCell ref="A7:U7"/>
    <mergeCell ref="A1:AX1"/>
    <mergeCell ref="AS6:AX7"/>
    <mergeCell ref="AM3:AR3"/>
    <mergeCell ref="AS3:AX3"/>
    <mergeCell ref="AG2:AL2"/>
    <mergeCell ref="AM2:AR2"/>
    <mergeCell ref="AS2:AX2"/>
    <mergeCell ref="AS4:AX4"/>
  </mergeCells>
  <printOptions/>
  <pageMargins left="0.7874015748031497" right="0.3937007874015748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Admin</cp:lastModifiedBy>
  <cp:lastPrinted>2018-02-28T09:56:23Z</cp:lastPrinted>
  <dcterms:created xsi:type="dcterms:W3CDTF">2011-01-21T11:29:20Z</dcterms:created>
  <dcterms:modified xsi:type="dcterms:W3CDTF">2018-02-28T09:56:25Z</dcterms:modified>
  <cp:category/>
  <cp:version/>
  <cp:contentType/>
  <cp:contentStatus/>
</cp:coreProperties>
</file>